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13 DESEMBER 2018 (2)" sheetId="1" r:id="rId1"/>
  </sheets>
  <calcPr calcId="144525"/>
</workbook>
</file>

<file path=xl/calcChain.xml><?xml version="1.0" encoding="utf-8"?>
<calcChain xmlns="http://schemas.openxmlformats.org/spreadsheetml/2006/main">
  <c r="F171" i="1" l="1"/>
  <c r="H170" i="1"/>
  <c r="E169" i="1"/>
  <c r="H168" i="1"/>
  <c r="E167" i="1"/>
  <c r="H166" i="1"/>
  <c r="E165" i="1"/>
  <c r="H164" i="1"/>
  <c r="H163" i="1"/>
  <c r="H162" i="1"/>
  <c r="E161" i="1"/>
  <c r="H160" i="1"/>
  <c r="H159" i="1"/>
  <c r="H158" i="1"/>
  <c r="H157" i="1"/>
  <c r="E156" i="1"/>
  <c r="H155" i="1"/>
  <c r="E154" i="1"/>
  <c r="H153" i="1"/>
  <c r="H152" i="1"/>
  <c r="H151" i="1"/>
  <c r="E150" i="1"/>
  <c r="H149" i="1"/>
  <c r="H148" i="1"/>
  <c r="E147" i="1"/>
  <c r="H146" i="1"/>
  <c r="H145" i="1"/>
  <c r="H144" i="1"/>
  <c r="E143" i="1"/>
  <c r="H133" i="1"/>
  <c r="H132" i="1"/>
  <c r="H131" i="1"/>
  <c r="E130" i="1"/>
  <c r="H129" i="1"/>
  <c r="H128" i="1"/>
  <c r="H127" i="1"/>
  <c r="E126" i="1"/>
  <c r="H125" i="1"/>
  <c r="H124" i="1"/>
  <c r="H123" i="1"/>
  <c r="E122" i="1"/>
  <c r="H121" i="1"/>
  <c r="H120" i="1"/>
  <c r="E119" i="1"/>
  <c r="H118" i="1"/>
  <c r="H117" i="1"/>
  <c r="H116" i="1"/>
  <c r="E115" i="1"/>
  <c r="H114" i="1"/>
  <c r="H113" i="1"/>
  <c r="H112" i="1"/>
  <c r="E111" i="1"/>
  <c r="H110" i="1"/>
  <c r="H109" i="1"/>
  <c r="H108" i="1"/>
  <c r="H107" i="1"/>
  <c r="E106" i="1"/>
  <c r="H105" i="1"/>
  <c r="H104" i="1"/>
  <c r="H103" i="1"/>
  <c r="E102" i="1"/>
  <c r="H101" i="1"/>
  <c r="H100" i="1"/>
  <c r="H99" i="1"/>
  <c r="H98" i="1"/>
  <c r="H97" i="1"/>
  <c r="E96" i="1"/>
  <c r="H87" i="1"/>
  <c r="H86" i="1"/>
  <c r="H85" i="1"/>
  <c r="H84" i="1"/>
  <c r="E83" i="1"/>
  <c r="H82" i="1"/>
  <c r="H81" i="1"/>
  <c r="E80" i="1"/>
  <c r="H79" i="1"/>
  <c r="H78" i="1"/>
  <c r="H77" i="1"/>
  <c r="E76" i="1"/>
  <c r="H75" i="1"/>
  <c r="H74" i="1"/>
  <c r="H73" i="1"/>
  <c r="E72" i="1"/>
  <c r="H71" i="1"/>
  <c r="H70" i="1"/>
  <c r="H69" i="1"/>
  <c r="E68" i="1"/>
  <c r="H67" i="1"/>
  <c r="H66" i="1"/>
  <c r="E65" i="1"/>
  <c r="H64" i="1"/>
  <c r="H63" i="1"/>
  <c r="H62" i="1"/>
  <c r="E61" i="1"/>
  <c r="H60" i="1"/>
  <c r="H59" i="1"/>
  <c r="H58" i="1"/>
  <c r="H57" i="1"/>
  <c r="E56" i="1"/>
  <c r="H55" i="1"/>
  <c r="G55" i="1"/>
  <c r="E54" i="1"/>
  <c r="H53" i="1"/>
  <c r="E52" i="1"/>
  <c r="H51" i="1"/>
  <c r="H50" i="1"/>
  <c r="E49" i="1"/>
  <c r="H39" i="1"/>
  <c r="H38" i="1"/>
  <c r="E37" i="1"/>
  <c r="G36" i="1"/>
  <c r="G171" i="1" s="1"/>
  <c r="D172" i="1" s="1"/>
  <c r="H35" i="1"/>
  <c r="E34" i="1"/>
  <c r="H33" i="1"/>
  <c r="H32" i="1"/>
  <c r="E31" i="1"/>
  <c r="H30" i="1"/>
  <c r="H29" i="1"/>
  <c r="E28" i="1"/>
  <c r="H27" i="1"/>
  <c r="H26" i="1"/>
  <c r="E25" i="1"/>
  <c r="H24" i="1"/>
  <c r="H23" i="1"/>
  <c r="E22" i="1"/>
  <c r="H21" i="1"/>
  <c r="H20" i="1"/>
  <c r="E19" i="1"/>
  <c r="H18" i="1"/>
  <c r="H17" i="1"/>
  <c r="E16" i="1"/>
  <c r="H15" i="1"/>
  <c r="H14" i="1"/>
  <c r="H13" i="1"/>
  <c r="H12" i="1"/>
  <c r="H11" i="1"/>
  <c r="E10" i="1"/>
  <c r="H9" i="1"/>
  <c r="H8" i="1"/>
  <c r="E7" i="1"/>
  <c r="E171" i="1" s="1"/>
  <c r="H36" i="1" l="1"/>
  <c r="H171" i="1" s="1"/>
</calcChain>
</file>

<file path=xl/sharedStrings.xml><?xml version="1.0" encoding="utf-8"?>
<sst xmlns="http://schemas.openxmlformats.org/spreadsheetml/2006/main" count="219" uniqueCount="124">
  <si>
    <t>REALISASI PENYERAPAN ANGGARAN</t>
  </si>
  <si>
    <t>FAKULTAS TARBIYAH DAN ILMU KEGURUAN (FTIK)</t>
  </si>
  <si>
    <t>INSTITUT AGAMA ISLAM NEGERI PONTIANAK</t>
  </si>
  <si>
    <t>PER 13 DESEMBER 2018</t>
  </si>
  <si>
    <t>NO</t>
  </si>
  <si>
    <t>KODE</t>
  </si>
  <si>
    <t>MAK</t>
  </si>
  <si>
    <t>KEGIATAN</t>
  </si>
  <si>
    <t>PAGU</t>
  </si>
  <si>
    <t>REALISASI</t>
  </si>
  <si>
    <t>SISA</t>
  </si>
  <si>
    <t>2132.002.400.054.A</t>
  </si>
  <si>
    <t>Praktikum Dasar</t>
  </si>
  <si>
    <t>Belanja Bahan</t>
  </si>
  <si>
    <t>Belanja Jasa Profesi</t>
  </si>
  <si>
    <t>2132.002.400.054.B</t>
  </si>
  <si>
    <t>Praktek Pengalaman Lapangan (PPL) / (FTIK)</t>
  </si>
  <si>
    <t>Honor Output Kegiatan</t>
  </si>
  <si>
    <t>Belanja Barang Pemberian Penghargaan dalam bentuk barang</t>
  </si>
  <si>
    <t>Belanja Transport Dalam Kota</t>
  </si>
  <si>
    <t>2132.002.400.054.C</t>
  </si>
  <si>
    <t>Praktikum Jurusan PAI (FTIK)</t>
  </si>
  <si>
    <t>2132.002.400.054.D</t>
  </si>
  <si>
    <t>Praktikum PBA</t>
  </si>
  <si>
    <t>2132.002.400.054.E</t>
  </si>
  <si>
    <t>Praktikum 4 MAPEL PAI (Jurusan PGMI/FTIK)</t>
  </si>
  <si>
    <t>2132.002.400.054.F</t>
  </si>
  <si>
    <t>Praktikum PIAUD</t>
  </si>
  <si>
    <t>2132.002.400.054.G</t>
  </si>
  <si>
    <t>Matrikulasi PGMI</t>
  </si>
  <si>
    <t>2132.002.400.054.H</t>
  </si>
  <si>
    <t>Matrikulasi PIAUD</t>
  </si>
  <si>
    <t>2132.002.400.054.I</t>
  </si>
  <si>
    <t>Matrikulasi PAI</t>
  </si>
  <si>
    <t>2132.002.400.054.J</t>
  </si>
  <si>
    <t>Matrikulasi PBA</t>
  </si>
  <si>
    <t>2132.002.400.054.K</t>
  </si>
  <si>
    <t>Pementasan Drama Bahasa Arab (PBA/FTIK)</t>
  </si>
  <si>
    <t>2132.002.400.054.AC</t>
  </si>
  <si>
    <t>Dosen Tetap Bukan PNS (FTIK)</t>
  </si>
  <si>
    <t>Belanja Gaji Pokok Pegawai Non PNS</t>
  </si>
  <si>
    <t>2132.002.400.054.AD</t>
  </si>
  <si>
    <t>Focus Group Discussion</t>
  </si>
  <si>
    <t>2132.002.400.054.AE</t>
  </si>
  <si>
    <t>Stadium General</t>
  </si>
  <si>
    <t>Belanja Perjalanan Dinas Paket Meeting Dalam Kota</t>
  </si>
  <si>
    <t>2132.002.400.054.AW</t>
  </si>
  <si>
    <t>Pengembangan dan Pendirian Prodi Baru (FTIK)</t>
  </si>
  <si>
    <t>Belanja perjalanan biasa</t>
  </si>
  <si>
    <t>2132.002.400.058.B</t>
  </si>
  <si>
    <t>Yudisium FTIK</t>
  </si>
  <si>
    <t>Belanja Sewa</t>
  </si>
  <si>
    <t>2132.006.400.051.A</t>
  </si>
  <si>
    <t>Pengabdian Masyarakat Berbasis Lembaga Pendidikan (FTIK)</t>
  </si>
  <si>
    <t>Belanja Perjalanan Dinas Dalam Kota</t>
  </si>
  <si>
    <t>2132.016.400.051.A</t>
  </si>
  <si>
    <t>Seminar Pendidikan (Jurusan PAI/FTIK)</t>
  </si>
  <si>
    <t>Belanja Honor Output Kegiatan</t>
  </si>
  <si>
    <t>2132.016.400.051.C</t>
  </si>
  <si>
    <t>Promosi Fakultas</t>
  </si>
  <si>
    <t>2132.016.400.051.E</t>
  </si>
  <si>
    <t>Jurnal Ilmiah PAI</t>
  </si>
  <si>
    <t>2132.016.400.051.F</t>
  </si>
  <si>
    <t>Workshop Academic Writing Penulisan Artikel Jurnal Internasional Bereputasi</t>
  </si>
  <si>
    <t>2132.016.400.051.G</t>
  </si>
  <si>
    <t>Kelas Kualifikasi</t>
  </si>
  <si>
    <t>02 Jan - 30 Juli 2018</t>
  </si>
  <si>
    <t>Drs. MUHAMMAD RAHMATULLAH, M.Ag</t>
  </si>
  <si>
    <t>2132.016.400.051.H</t>
  </si>
  <si>
    <t>Workshop Softskill Mahasiswa PBA</t>
  </si>
  <si>
    <t>09 - 11 Nov 2018</t>
  </si>
  <si>
    <t>MIDYAN SURYA ISHAK, S.Ag., M.Pd</t>
  </si>
  <si>
    <t>2132.016.400.051.I</t>
  </si>
  <si>
    <t>Seminar Nasional PGMI</t>
  </si>
  <si>
    <t>30 - 31 Mei 2018</t>
  </si>
  <si>
    <t>Drs. MANSUR, M.Pd</t>
  </si>
  <si>
    <t>2132.016.400.051.J</t>
  </si>
  <si>
    <t>Kampung Arab PBA</t>
  </si>
  <si>
    <t>27 - 29 April 2018</t>
  </si>
  <si>
    <t>2132.016.400.051.K</t>
  </si>
  <si>
    <t xml:space="preserve"> Unjuk Kompetensi Mata Kuliah Seni PGMI</t>
  </si>
  <si>
    <t>09 - 16 Mei 2018</t>
  </si>
  <si>
    <t>2132.016.400.051.L</t>
  </si>
  <si>
    <t>Workshop Sulap dan Mendongeng PIAUD</t>
  </si>
  <si>
    <t>11 - 17 April 2018</t>
  </si>
  <si>
    <t>NUR HAMZAH, S.Pd.I, M.Pd</t>
  </si>
  <si>
    <t>2132.016.400.051.M</t>
  </si>
  <si>
    <t>RA Binaan</t>
  </si>
  <si>
    <t>31 Maret - 03 Juni 2018</t>
  </si>
  <si>
    <t>2132.016.400.051.N</t>
  </si>
  <si>
    <t>Kursus Mahir Dasar Gerakan Pramuka PGMI</t>
  </si>
  <si>
    <t>24 - 25 Maret 2018</t>
  </si>
  <si>
    <t>2132.016.400.051.O</t>
  </si>
  <si>
    <t>Kegiatan Kelas Reguler B</t>
  </si>
  <si>
    <t>03 Jan - 30 Juli 2018</t>
  </si>
  <si>
    <t>H. MA'RUF, S.Ag, M.A</t>
  </si>
  <si>
    <t>2132.016.400.051.P</t>
  </si>
  <si>
    <t>Madrasah Binaan PGMI</t>
  </si>
  <si>
    <t>24 - 25 Okt 2018</t>
  </si>
  <si>
    <t>2132.016.400.051.R</t>
  </si>
  <si>
    <t>Praktikum 5 Mapel PGMI</t>
  </si>
  <si>
    <t>03 Sept - 16 Nov 2018</t>
  </si>
  <si>
    <t>2132.016.400.051.S</t>
  </si>
  <si>
    <t>Penelitian PIAUD</t>
  </si>
  <si>
    <t>29 Juni - 11 Sept 2018</t>
  </si>
  <si>
    <t>2132.016.400.051.BJ</t>
  </si>
  <si>
    <t>Lab. Microteaching</t>
  </si>
  <si>
    <t>Belanja Barang Operasional Lainnya</t>
  </si>
  <si>
    <t>2132.016.400.051.BX</t>
  </si>
  <si>
    <t>Workshop Pengembangan Media Bahasa Arab Berbasis Internet</t>
  </si>
  <si>
    <t>26 - 28 Okt 2018</t>
  </si>
  <si>
    <t>Dikembalikan, Narsum Dlm Kota</t>
  </si>
  <si>
    <t>2132.027.200.051.A</t>
  </si>
  <si>
    <t>Akreditasi Jurusan/ Prodi/ RM</t>
  </si>
  <si>
    <t>08 Agust - 08 Okt 2018</t>
  </si>
  <si>
    <t>2132.050.505.004.B</t>
  </si>
  <si>
    <t>Pelaksanaan Pembelajaran Dosen Luar Biasa (FTIK)</t>
  </si>
  <si>
    <t>2132.994.400.051.N</t>
  </si>
  <si>
    <t xml:space="preserve"> Belanja Vakasi</t>
  </si>
  <si>
    <t>2132.994.400.051.H</t>
  </si>
  <si>
    <t xml:space="preserve"> Kegiatan Penunjang Partisipasi dan Pembinaan Pimpinan</t>
  </si>
  <si>
    <t>Belanja Perjalanan Biasa</t>
  </si>
  <si>
    <t>T O T A L</t>
  </si>
  <si>
    <t>Persentase per 13 Desember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</si>
</sst>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Rp&quot;* #,##0_);_(&quot;Rp&quot;* \(#,##0\);_(&quot;Rp&quot;* &quot;-&quot;_);_(@_)"/>
    <numFmt numFmtId="164" formatCode="_([$Rp-421]* #,##0_);_([$Rp-421]* \(#,##0\);_([$Rp-421]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2" fontId="2" fillId="0" borderId="1" xfId="0" applyNumberFormat="1" applyFont="1" applyFill="1" applyBorder="1" applyAlignment="1">
      <alignment horizontal="center" vertical="center"/>
    </xf>
    <xf numFmtId="42" fontId="2" fillId="0" borderId="1" xfId="0" applyNumberFormat="1" applyFont="1" applyFill="1" applyBorder="1" applyAlignment="1">
      <alignment horizontal="center" vertical="center"/>
    </xf>
    <xf numFmtId="4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2" fontId="5" fillId="0" borderId="1" xfId="0" applyNumberFormat="1" applyFont="1" applyFill="1" applyBorder="1" applyAlignment="1">
      <alignment horizontal="center" vertical="center"/>
    </xf>
    <xf numFmtId="42" fontId="4" fillId="0" borderId="1" xfId="0" applyNumberFormat="1" applyFont="1" applyFill="1" applyBorder="1" applyAlignment="1">
      <alignment horizontal="center" vertical="center"/>
    </xf>
    <xf numFmtId="42" fontId="6" fillId="0" borderId="1" xfId="0" applyNumberFormat="1" applyFont="1" applyFill="1" applyBorder="1" applyAlignment="1">
      <alignment horizontal="center" vertical="center"/>
    </xf>
    <xf numFmtId="42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42" fontId="4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2" fontId="5" fillId="0" borderId="1" xfId="0" applyNumberFormat="1" applyFont="1" applyFill="1" applyBorder="1"/>
    <xf numFmtId="42" fontId="4" fillId="0" borderId="1" xfId="0" applyNumberFormat="1" applyFont="1" applyFill="1" applyBorder="1"/>
    <xf numFmtId="42" fontId="6" fillId="0" borderId="1" xfId="0" applyNumberFormat="1" applyFont="1" applyFill="1" applyBorder="1"/>
    <xf numFmtId="42" fontId="4" fillId="0" borderId="0" xfId="0" applyNumberFormat="1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2" fontId="5" fillId="0" borderId="1" xfId="0" applyNumberFormat="1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vertical="top"/>
    </xf>
    <xf numFmtId="42" fontId="4" fillId="0" borderId="1" xfId="0" applyNumberFormat="1" applyFont="1" applyFill="1" applyBorder="1" applyAlignment="1">
      <alignment vertical="top"/>
    </xf>
    <xf numFmtId="42" fontId="6" fillId="0" borderId="1" xfId="0" applyNumberFormat="1" applyFont="1" applyFill="1" applyBorder="1" applyAlignment="1">
      <alignment vertical="top"/>
    </xf>
    <xf numFmtId="42" fontId="4" fillId="0" borderId="0" xfId="0" applyNumberFormat="1" applyFont="1" applyFill="1" applyBorder="1" applyAlignment="1">
      <alignment vertical="top"/>
    </xf>
    <xf numFmtId="42" fontId="5" fillId="0" borderId="1" xfId="0" applyNumberFormat="1" applyFont="1" applyFill="1" applyBorder="1" applyAlignment="1">
      <alignment horizontal="right" vertical="center"/>
    </xf>
    <xf numFmtId="42" fontId="4" fillId="0" borderId="1" xfId="0" applyNumberFormat="1" applyFont="1" applyFill="1" applyBorder="1" applyAlignment="1">
      <alignment horizontal="right" vertical="center"/>
    </xf>
    <xf numFmtId="42" fontId="6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2" fontId="5" fillId="0" borderId="0" xfId="0" applyNumberFormat="1" applyFont="1" applyFill="1" applyBorder="1"/>
    <xf numFmtId="164" fontId="4" fillId="0" borderId="0" xfId="1" applyNumberFormat="1" applyFont="1" applyFill="1" applyBorder="1" applyAlignment="1">
      <alignment vertical="center"/>
    </xf>
    <xf numFmtId="42" fontId="6" fillId="0" borderId="0" xfId="0" applyNumberFormat="1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42" fontId="5" fillId="0" borderId="7" xfId="0" applyNumberFormat="1" applyFont="1" applyFill="1" applyBorder="1"/>
    <xf numFmtId="164" fontId="4" fillId="0" borderId="7" xfId="1" applyNumberFormat="1" applyFont="1" applyFill="1" applyBorder="1" applyAlignment="1">
      <alignment vertical="center"/>
    </xf>
    <xf numFmtId="42" fontId="4" fillId="0" borderId="7" xfId="0" applyNumberFormat="1" applyFont="1" applyFill="1" applyBorder="1"/>
    <xf numFmtId="42" fontId="6" fillId="0" borderId="7" xfId="0" applyNumberFormat="1" applyFont="1" applyFill="1" applyBorder="1"/>
    <xf numFmtId="3" fontId="4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42" fontId="4" fillId="0" borderId="0" xfId="0" quotePrefix="1" applyNumberFormat="1" applyFont="1" applyFill="1" applyBorder="1"/>
    <xf numFmtId="42" fontId="5" fillId="0" borderId="2" xfId="0" applyNumberFormat="1" applyFont="1" applyFill="1" applyBorder="1"/>
    <xf numFmtId="42" fontId="4" fillId="0" borderId="2" xfId="0" applyNumberFormat="1" applyFont="1" applyFill="1" applyBorder="1"/>
    <xf numFmtId="42" fontId="6" fillId="0" borderId="2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/>
    </xf>
    <xf numFmtId="42" fontId="5" fillId="0" borderId="8" xfId="0" applyNumberFormat="1" applyFont="1" applyFill="1" applyBorder="1"/>
    <xf numFmtId="164" fontId="4" fillId="0" borderId="8" xfId="1" applyNumberFormat="1" applyFont="1" applyFill="1" applyBorder="1" applyAlignment="1">
      <alignment vertical="center"/>
    </xf>
    <xf numFmtId="42" fontId="4" fillId="0" borderId="8" xfId="0" applyNumberFormat="1" applyFont="1" applyFill="1" applyBorder="1"/>
    <xf numFmtId="42" fontId="6" fillId="0" borderId="8" xfId="0" applyNumberFormat="1" applyFont="1" applyFill="1" applyBorder="1"/>
    <xf numFmtId="0" fontId="3" fillId="0" borderId="1" xfId="0" applyFont="1" applyFill="1" applyBorder="1"/>
    <xf numFmtId="164" fontId="4" fillId="0" borderId="6" xfId="1" applyNumberFormat="1" applyFont="1" applyFill="1" applyBorder="1" applyAlignment="1">
      <alignment vertical="center"/>
    </xf>
    <xf numFmtId="0" fontId="4" fillId="0" borderId="2" xfId="0" quotePrefix="1" applyFont="1" applyFill="1" applyBorder="1" applyAlignment="1">
      <alignment horizontal="center" vertical="center"/>
    </xf>
    <xf numFmtId="42" fontId="4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2" fontId="7" fillId="0" borderId="1" xfId="0" applyNumberFormat="1" applyFont="1" applyFill="1" applyBorder="1"/>
    <xf numFmtId="0" fontId="8" fillId="0" borderId="8" xfId="0" applyFont="1" applyFill="1" applyBorder="1" applyAlignment="1">
      <alignment horizontal="center"/>
    </xf>
    <xf numFmtId="9" fontId="8" fillId="0" borderId="0" xfId="0" applyNumberFormat="1" applyFont="1" applyFill="1" applyAlignment="1">
      <alignment horizontal="left" vertical="center"/>
    </xf>
    <xf numFmtId="0" fontId="8" fillId="0" borderId="0" xfId="0" applyFont="1" applyFill="1"/>
    <xf numFmtId="42" fontId="8" fillId="0" borderId="0" xfId="0" applyNumberFormat="1" applyFont="1" applyFill="1"/>
    <xf numFmtId="42" fontId="9" fillId="0" borderId="0" xfId="0" applyNumberFormat="1" applyFont="1" applyFill="1"/>
    <xf numFmtId="42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42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topLeftCell="A157" workbookViewId="0">
      <selection activeCell="A173" sqref="A173"/>
    </sheetView>
  </sheetViews>
  <sheetFormatPr defaultColWidth="9.140625" defaultRowHeight="15" x14ac:dyDescent="0.25"/>
  <cols>
    <col min="1" max="1" width="4.5703125" style="88" customWidth="1"/>
    <col min="2" max="2" width="17.28515625" style="88" customWidth="1"/>
    <col min="3" max="3" width="10" style="88" customWidth="1"/>
    <col min="4" max="4" width="42.5703125" style="2" customWidth="1"/>
    <col min="5" max="5" width="16.28515625" style="87" customWidth="1"/>
    <col min="6" max="6" width="16.140625" style="87" customWidth="1"/>
    <col min="7" max="7" width="18.28515625" style="89" customWidth="1"/>
    <col min="8" max="8" width="20.28515625" style="85" customWidth="1"/>
    <col min="9" max="9" width="19.28515625" style="87" customWidth="1"/>
    <col min="10" max="10" width="25.28515625" style="2" customWidth="1"/>
    <col min="11" max="16384" width="9.140625" style="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</row>
    <row r="6" spans="1:10" s="3" customFormat="1" x14ac:dyDescent="0.25">
      <c r="A6" s="4" t="s">
        <v>4</v>
      </c>
      <c r="B6" s="4" t="s">
        <v>5</v>
      </c>
      <c r="C6" s="4" t="s">
        <v>6</v>
      </c>
      <c r="D6" s="4" t="s">
        <v>7</v>
      </c>
      <c r="E6" s="5" t="s">
        <v>8</v>
      </c>
      <c r="F6" s="5"/>
      <c r="G6" s="6" t="s">
        <v>9</v>
      </c>
      <c r="H6" s="6" t="s">
        <v>10</v>
      </c>
      <c r="I6" s="7"/>
      <c r="J6" s="8"/>
    </row>
    <row r="7" spans="1:10" s="17" customFormat="1" ht="15" customHeight="1" x14ac:dyDescent="0.25">
      <c r="A7" s="9">
        <v>1</v>
      </c>
      <c r="B7" s="9" t="s">
        <v>11</v>
      </c>
      <c r="C7" s="10" t="s">
        <v>12</v>
      </c>
      <c r="D7" s="11"/>
      <c r="E7" s="12">
        <f>SUM(F8:F9)</f>
        <v>224350000</v>
      </c>
      <c r="F7" s="13"/>
      <c r="G7" s="12"/>
      <c r="H7" s="14"/>
      <c r="I7" s="15"/>
      <c r="J7" s="16"/>
    </row>
    <row r="8" spans="1:10" s="17" customFormat="1" ht="15" customHeight="1" x14ac:dyDescent="0.25">
      <c r="A8" s="18"/>
      <c r="B8" s="18"/>
      <c r="C8" s="19">
        <v>521211</v>
      </c>
      <c r="D8" s="20" t="s">
        <v>13</v>
      </c>
      <c r="E8" s="12"/>
      <c r="F8" s="21">
        <v>95950000</v>
      </c>
      <c r="G8" s="13">
        <v>95700000</v>
      </c>
      <c r="H8" s="14">
        <f>F8-G8</f>
        <v>250000</v>
      </c>
      <c r="I8" s="15"/>
      <c r="J8" s="16"/>
    </row>
    <row r="9" spans="1:10" s="17" customFormat="1" ht="12.75" x14ac:dyDescent="0.25">
      <c r="A9" s="22"/>
      <c r="B9" s="22"/>
      <c r="C9" s="19">
        <v>521213</v>
      </c>
      <c r="D9" s="23" t="s">
        <v>14</v>
      </c>
      <c r="E9" s="12"/>
      <c r="F9" s="21">
        <v>128400000</v>
      </c>
      <c r="G9" s="13">
        <v>128400000</v>
      </c>
      <c r="H9" s="14">
        <f>F9-G9</f>
        <v>0</v>
      </c>
      <c r="I9" s="24"/>
      <c r="J9" s="16"/>
    </row>
    <row r="10" spans="1:10" x14ac:dyDescent="0.25">
      <c r="A10" s="9">
        <v>2</v>
      </c>
      <c r="B10" s="9" t="s">
        <v>15</v>
      </c>
      <c r="C10" s="25" t="s">
        <v>16</v>
      </c>
      <c r="D10" s="26"/>
      <c r="E10" s="27">
        <f>SUM(F11:F15)</f>
        <v>264850000</v>
      </c>
      <c r="F10" s="28"/>
      <c r="G10" s="28"/>
      <c r="H10" s="29"/>
      <c r="I10" s="30"/>
      <c r="J10" s="31"/>
    </row>
    <row r="11" spans="1:10" x14ac:dyDescent="0.25">
      <c r="A11" s="18"/>
      <c r="B11" s="18"/>
      <c r="C11" s="19">
        <v>521211</v>
      </c>
      <c r="D11" s="32" t="s">
        <v>13</v>
      </c>
      <c r="E11" s="27"/>
      <c r="F11" s="21">
        <v>52600000</v>
      </c>
      <c r="G11" s="28">
        <v>52580000</v>
      </c>
      <c r="H11" s="29">
        <f>F11-G11</f>
        <v>20000</v>
      </c>
      <c r="I11" s="30"/>
      <c r="J11" s="31"/>
    </row>
    <row r="12" spans="1:10" x14ac:dyDescent="0.25">
      <c r="A12" s="18"/>
      <c r="B12" s="18"/>
      <c r="C12" s="19">
        <v>521213</v>
      </c>
      <c r="D12" s="32" t="s">
        <v>17</v>
      </c>
      <c r="E12" s="27"/>
      <c r="F12" s="21">
        <v>124200000</v>
      </c>
      <c r="G12" s="28">
        <v>99800000</v>
      </c>
      <c r="H12" s="29">
        <f t="shared" ref="H12:H15" si="0">F12-G12</f>
        <v>24400000</v>
      </c>
      <c r="I12" s="30"/>
      <c r="J12" s="31"/>
    </row>
    <row r="13" spans="1:10" ht="26.25" x14ac:dyDescent="0.25">
      <c r="A13" s="18"/>
      <c r="B13" s="18"/>
      <c r="C13" s="19">
        <v>521234</v>
      </c>
      <c r="D13" s="33" t="s">
        <v>18</v>
      </c>
      <c r="E13" s="34"/>
      <c r="F13" s="35">
        <v>4800000</v>
      </c>
      <c r="G13" s="36">
        <v>4800000</v>
      </c>
      <c r="H13" s="37">
        <f t="shared" si="0"/>
        <v>0</v>
      </c>
      <c r="I13" s="38"/>
      <c r="J13" s="31"/>
    </row>
    <row r="14" spans="1:10" x14ac:dyDescent="0.25">
      <c r="A14" s="18"/>
      <c r="B14" s="18"/>
      <c r="C14" s="19">
        <v>522151</v>
      </c>
      <c r="D14" s="32" t="s">
        <v>14</v>
      </c>
      <c r="E14" s="27"/>
      <c r="F14" s="21">
        <v>6800000</v>
      </c>
      <c r="G14" s="28">
        <v>6800000</v>
      </c>
      <c r="H14" s="29">
        <f t="shared" si="0"/>
        <v>0</v>
      </c>
      <c r="I14" s="30"/>
      <c r="J14" s="31"/>
    </row>
    <row r="15" spans="1:10" x14ac:dyDescent="0.25">
      <c r="A15" s="18"/>
      <c r="B15" s="18"/>
      <c r="C15" s="19">
        <v>524113</v>
      </c>
      <c r="D15" s="32" t="s">
        <v>19</v>
      </c>
      <c r="E15" s="27"/>
      <c r="F15" s="21">
        <v>76450000</v>
      </c>
      <c r="G15" s="28">
        <v>56980000</v>
      </c>
      <c r="H15" s="29">
        <f t="shared" si="0"/>
        <v>19470000</v>
      </c>
      <c r="I15" s="30"/>
      <c r="J15" s="31"/>
    </row>
    <row r="16" spans="1:10" x14ac:dyDescent="0.25">
      <c r="A16" s="9">
        <v>3</v>
      </c>
      <c r="B16" s="9" t="s">
        <v>20</v>
      </c>
      <c r="C16" s="25" t="s">
        <v>21</v>
      </c>
      <c r="D16" s="26"/>
      <c r="E16" s="27">
        <f>SUM(F17:F18)</f>
        <v>195510000</v>
      </c>
      <c r="F16" s="28"/>
      <c r="G16" s="28"/>
      <c r="H16" s="29"/>
      <c r="I16" s="30"/>
      <c r="J16" s="31"/>
    </row>
    <row r="17" spans="1:10" x14ac:dyDescent="0.25">
      <c r="A17" s="18"/>
      <c r="B17" s="18"/>
      <c r="C17" s="19">
        <v>521211</v>
      </c>
      <c r="D17" s="32" t="s">
        <v>13</v>
      </c>
      <c r="E17" s="27"/>
      <c r="F17" s="21">
        <v>78330000</v>
      </c>
      <c r="G17" s="28">
        <v>78280000</v>
      </c>
      <c r="H17" s="29">
        <f>F17-G17</f>
        <v>50000</v>
      </c>
      <c r="I17" s="30"/>
      <c r="J17" s="31"/>
    </row>
    <row r="18" spans="1:10" x14ac:dyDescent="0.25">
      <c r="A18" s="18"/>
      <c r="B18" s="18"/>
      <c r="C18" s="19">
        <v>522151</v>
      </c>
      <c r="D18" s="32" t="s">
        <v>14</v>
      </c>
      <c r="E18" s="27"/>
      <c r="F18" s="21">
        <v>117180000</v>
      </c>
      <c r="G18" s="28">
        <v>117180000</v>
      </c>
      <c r="H18" s="29">
        <f>F18-G18</f>
        <v>0</v>
      </c>
      <c r="I18" s="30"/>
      <c r="J18" s="31"/>
    </row>
    <row r="19" spans="1:10" x14ac:dyDescent="0.25">
      <c r="A19" s="9">
        <v>4</v>
      </c>
      <c r="B19" s="9" t="s">
        <v>22</v>
      </c>
      <c r="C19" s="25" t="s">
        <v>23</v>
      </c>
      <c r="D19" s="26"/>
      <c r="E19" s="27">
        <f>SUM(F20:F21)</f>
        <v>59670000</v>
      </c>
      <c r="F19" s="28"/>
      <c r="G19" s="28"/>
      <c r="H19" s="29"/>
      <c r="I19" s="30"/>
      <c r="J19" s="31"/>
    </row>
    <row r="20" spans="1:10" x14ac:dyDescent="0.25">
      <c r="A20" s="18"/>
      <c r="B20" s="18"/>
      <c r="C20" s="20">
        <v>521211</v>
      </c>
      <c r="D20" s="32" t="s">
        <v>13</v>
      </c>
      <c r="E20" s="27"/>
      <c r="F20" s="21">
        <v>11670000</v>
      </c>
      <c r="G20" s="28">
        <v>11664500</v>
      </c>
      <c r="H20" s="29">
        <f>F20-G20</f>
        <v>5500</v>
      </c>
      <c r="I20" s="30"/>
      <c r="J20" s="31"/>
    </row>
    <row r="21" spans="1:10" x14ac:dyDescent="0.25">
      <c r="A21" s="18"/>
      <c r="B21" s="18"/>
      <c r="C21" s="19">
        <v>522151</v>
      </c>
      <c r="D21" s="32" t="s">
        <v>14</v>
      </c>
      <c r="E21" s="27"/>
      <c r="F21" s="21">
        <v>48000000</v>
      </c>
      <c r="G21" s="28">
        <v>36000000</v>
      </c>
      <c r="H21" s="29">
        <f>F21-G21</f>
        <v>12000000</v>
      </c>
      <c r="I21" s="30"/>
      <c r="J21" s="31"/>
    </row>
    <row r="22" spans="1:10" x14ac:dyDescent="0.25">
      <c r="A22" s="9">
        <v>5</v>
      </c>
      <c r="B22" s="9" t="s">
        <v>24</v>
      </c>
      <c r="C22" s="25" t="s">
        <v>25</v>
      </c>
      <c r="D22" s="26"/>
      <c r="E22" s="27">
        <f>SUM(F23:F24)</f>
        <v>59710000</v>
      </c>
      <c r="F22" s="28"/>
      <c r="G22" s="28"/>
      <c r="H22" s="29"/>
      <c r="I22" s="30"/>
      <c r="J22" s="31"/>
    </row>
    <row r="23" spans="1:10" x14ac:dyDescent="0.25">
      <c r="A23" s="18"/>
      <c r="B23" s="18"/>
      <c r="C23" s="20">
        <v>521211</v>
      </c>
      <c r="D23" s="32" t="s">
        <v>13</v>
      </c>
      <c r="E23" s="27"/>
      <c r="F23" s="21">
        <v>8510000</v>
      </c>
      <c r="G23" s="28">
        <v>8465000</v>
      </c>
      <c r="H23" s="29">
        <f>F23-G23</f>
        <v>45000</v>
      </c>
      <c r="I23" s="30"/>
      <c r="J23" s="31"/>
    </row>
    <row r="24" spans="1:10" x14ac:dyDescent="0.25">
      <c r="A24" s="18"/>
      <c r="B24" s="18"/>
      <c r="C24" s="19">
        <v>522151</v>
      </c>
      <c r="D24" s="32" t="s">
        <v>14</v>
      </c>
      <c r="E24" s="27"/>
      <c r="F24" s="21">
        <v>51200000</v>
      </c>
      <c r="G24" s="28">
        <v>51200000</v>
      </c>
      <c r="H24" s="29">
        <f>F24-G24</f>
        <v>0</v>
      </c>
      <c r="I24" s="30"/>
      <c r="J24" s="31"/>
    </row>
    <row r="25" spans="1:10" x14ac:dyDescent="0.25">
      <c r="A25" s="9">
        <v>6</v>
      </c>
      <c r="B25" s="9" t="s">
        <v>26</v>
      </c>
      <c r="C25" s="25" t="s">
        <v>27</v>
      </c>
      <c r="D25" s="26"/>
      <c r="E25" s="27">
        <f>SUM(F26:F27)</f>
        <v>23730000</v>
      </c>
      <c r="F25" s="28"/>
      <c r="G25" s="28"/>
      <c r="H25" s="29"/>
      <c r="I25" s="30"/>
      <c r="J25" s="31"/>
    </row>
    <row r="26" spans="1:10" x14ac:dyDescent="0.25">
      <c r="A26" s="18"/>
      <c r="B26" s="18"/>
      <c r="C26" s="20">
        <v>521211</v>
      </c>
      <c r="D26" s="32" t="s">
        <v>13</v>
      </c>
      <c r="E26" s="27"/>
      <c r="F26" s="21">
        <v>8730000</v>
      </c>
      <c r="G26" s="28">
        <v>8695000</v>
      </c>
      <c r="H26" s="29">
        <f>F26-G26</f>
        <v>35000</v>
      </c>
      <c r="I26" s="30"/>
      <c r="J26" s="31"/>
    </row>
    <row r="27" spans="1:10" x14ac:dyDescent="0.25">
      <c r="A27" s="22"/>
      <c r="B27" s="18"/>
      <c r="C27" s="20">
        <v>522151</v>
      </c>
      <c r="D27" s="32" t="s">
        <v>14</v>
      </c>
      <c r="E27" s="27"/>
      <c r="F27" s="21">
        <v>15000000</v>
      </c>
      <c r="G27" s="28">
        <v>15000000</v>
      </c>
      <c r="H27" s="29">
        <f>F27-G27</f>
        <v>0</v>
      </c>
      <c r="I27" s="30"/>
      <c r="J27" s="31"/>
    </row>
    <row r="28" spans="1:10" x14ac:dyDescent="0.25">
      <c r="A28" s="9">
        <v>7</v>
      </c>
      <c r="B28" s="9" t="s">
        <v>28</v>
      </c>
      <c r="C28" s="25" t="s">
        <v>29</v>
      </c>
      <c r="D28" s="26"/>
      <c r="E28" s="27">
        <f>SUM(F29:F30)</f>
        <v>25421000</v>
      </c>
      <c r="F28" s="28"/>
      <c r="G28" s="28"/>
      <c r="H28" s="29"/>
      <c r="I28" s="30"/>
      <c r="J28" s="31"/>
    </row>
    <row r="29" spans="1:10" x14ac:dyDescent="0.25">
      <c r="A29" s="18"/>
      <c r="B29" s="18"/>
      <c r="C29" s="20">
        <v>521211</v>
      </c>
      <c r="D29" s="32" t="s">
        <v>13</v>
      </c>
      <c r="E29" s="27"/>
      <c r="F29" s="21">
        <v>10721000</v>
      </c>
      <c r="G29" s="28">
        <v>10701000</v>
      </c>
      <c r="H29" s="29">
        <f>F29-G29</f>
        <v>20000</v>
      </c>
      <c r="I29" s="30"/>
      <c r="J29" s="31"/>
    </row>
    <row r="30" spans="1:10" x14ac:dyDescent="0.25">
      <c r="A30" s="22"/>
      <c r="B30" s="18"/>
      <c r="C30" s="20">
        <v>522151</v>
      </c>
      <c r="D30" s="32" t="s">
        <v>14</v>
      </c>
      <c r="E30" s="27"/>
      <c r="F30" s="21">
        <v>14700000</v>
      </c>
      <c r="G30" s="28">
        <v>14700000</v>
      </c>
      <c r="H30" s="29">
        <f>F30-G30</f>
        <v>0</v>
      </c>
      <c r="I30" s="30"/>
      <c r="J30" s="31"/>
    </row>
    <row r="31" spans="1:10" x14ac:dyDescent="0.25">
      <c r="A31" s="9">
        <v>8</v>
      </c>
      <c r="B31" s="9" t="s">
        <v>30</v>
      </c>
      <c r="C31" s="25" t="s">
        <v>31</v>
      </c>
      <c r="D31" s="26"/>
      <c r="E31" s="27">
        <f>SUM(F32:F33)</f>
        <v>17628000</v>
      </c>
      <c r="F31" s="28"/>
      <c r="G31" s="28"/>
      <c r="H31" s="29"/>
      <c r="I31" s="30"/>
      <c r="J31" s="31"/>
    </row>
    <row r="32" spans="1:10" x14ac:dyDescent="0.25">
      <c r="A32" s="18"/>
      <c r="B32" s="18"/>
      <c r="C32" s="20">
        <v>521211</v>
      </c>
      <c r="D32" s="32" t="s">
        <v>13</v>
      </c>
      <c r="E32" s="27"/>
      <c r="F32" s="21">
        <v>10128000</v>
      </c>
      <c r="G32" s="28">
        <v>10127000</v>
      </c>
      <c r="H32" s="29">
        <f>F32-G32</f>
        <v>1000</v>
      </c>
      <c r="I32" s="30"/>
      <c r="J32" s="31"/>
    </row>
    <row r="33" spans="1:10" x14ac:dyDescent="0.25">
      <c r="A33" s="22"/>
      <c r="B33" s="18"/>
      <c r="C33" s="20">
        <v>522151</v>
      </c>
      <c r="D33" s="32" t="s">
        <v>14</v>
      </c>
      <c r="E33" s="27"/>
      <c r="F33" s="21">
        <v>7500000</v>
      </c>
      <c r="G33" s="28">
        <v>7500000</v>
      </c>
      <c r="H33" s="29">
        <f>F33-G33</f>
        <v>0</v>
      </c>
      <c r="I33" s="30"/>
      <c r="J33" s="31"/>
    </row>
    <row r="34" spans="1:10" x14ac:dyDescent="0.25">
      <c r="A34" s="9">
        <v>9</v>
      </c>
      <c r="B34" s="9" t="s">
        <v>32</v>
      </c>
      <c r="C34" s="25" t="s">
        <v>33</v>
      </c>
      <c r="D34" s="26"/>
      <c r="E34" s="27">
        <f>SUM(F35:F36)</f>
        <v>52795000</v>
      </c>
      <c r="F34" s="28"/>
      <c r="G34" s="28"/>
      <c r="H34" s="29"/>
      <c r="I34" s="30"/>
      <c r="J34" s="31"/>
    </row>
    <row r="35" spans="1:10" x14ac:dyDescent="0.25">
      <c r="A35" s="18"/>
      <c r="B35" s="18"/>
      <c r="C35" s="20">
        <v>521211</v>
      </c>
      <c r="D35" s="32" t="s">
        <v>13</v>
      </c>
      <c r="E35" s="27"/>
      <c r="F35" s="21">
        <v>23395000</v>
      </c>
      <c r="G35" s="28">
        <v>23385000</v>
      </c>
      <c r="H35" s="29">
        <f>F35-G35</f>
        <v>10000</v>
      </c>
      <c r="I35" s="30"/>
      <c r="J35" s="31"/>
    </row>
    <row r="36" spans="1:10" x14ac:dyDescent="0.25">
      <c r="A36" s="22"/>
      <c r="B36" s="22"/>
      <c r="C36" s="20">
        <v>522151</v>
      </c>
      <c r="D36" s="32" t="s">
        <v>14</v>
      </c>
      <c r="E36" s="27"/>
      <c r="F36" s="21">
        <v>29400000</v>
      </c>
      <c r="G36" s="28">
        <f>16800000+5760000</f>
        <v>22560000</v>
      </c>
      <c r="H36" s="29">
        <f>F36-G36</f>
        <v>6840000</v>
      </c>
      <c r="I36" s="30"/>
      <c r="J36" s="31"/>
    </row>
    <row r="37" spans="1:10" x14ac:dyDescent="0.25">
      <c r="A37" s="9">
        <v>10</v>
      </c>
      <c r="B37" s="9" t="s">
        <v>34</v>
      </c>
      <c r="C37" s="25" t="s">
        <v>35</v>
      </c>
      <c r="D37" s="26"/>
      <c r="E37" s="27">
        <f>SUM(F38:F39)</f>
        <v>24000000</v>
      </c>
      <c r="F37" s="28"/>
      <c r="G37" s="28"/>
      <c r="H37" s="29"/>
      <c r="I37" s="30"/>
      <c r="J37" s="31"/>
    </row>
    <row r="38" spans="1:10" x14ac:dyDescent="0.25">
      <c r="A38" s="18"/>
      <c r="B38" s="18"/>
      <c r="C38" s="32">
        <v>521211</v>
      </c>
      <c r="D38" s="20" t="s">
        <v>13</v>
      </c>
      <c r="E38" s="39"/>
      <c r="F38" s="21">
        <v>18240000</v>
      </c>
      <c r="G38" s="40">
        <v>18165000</v>
      </c>
      <c r="H38" s="41">
        <f>F38-G38</f>
        <v>75000</v>
      </c>
      <c r="I38" s="30"/>
      <c r="J38" s="31"/>
    </row>
    <row r="39" spans="1:10" x14ac:dyDescent="0.25">
      <c r="A39" s="22"/>
      <c r="B39" s="22"/>
      <c r="C39" s="42">
        <v>522151</v>
      </c>
      <c r="D39" s="32" t="s">
        <v>14</v>
      </c>
      <c r="E39" s="27"/>
      <c r="F39" s="21">
        <v>5760000</v>
      </c>
      <c r="G39" s="28">
        <v>5760000</v>
      </c>
      <c r="H39" s="29">
        <f>F39-G39</f>
        <v>0</v>
      </c>
      <c r="I39" s="30"/>
      <c r="J39" s="31"/>
    </row>
    <row r="40" spans="1:10" x14ac:dyDescent="0.25">
      <c r="A40" s="16"/>
      <c r="B40" s="16"/>
      <c r="C40" s="43"/>
      <c r="D40" s="44"/>
      <c r="E40" s="45"/>
      <c r="F40" s="46"/>
      <c r="G40" s="30"/>
      <c r="H40" s="47"/>
      <c r="I40" s="30"/>
    </row>
    <row r="41" spans="1:10" x14ac:dyDescent="0.25">
      <c r="A41" s="16"/>
      <c r="B41" s="16"/>
      <c r="C41" s="43"/>
      <c r="D41" s="44"/>
      <c r="E41" s="45"/>
      <c r="F41" s="46"/>
      <c r="G41" s="30"/>
      <c r="H41" s="47"/>
      <c r="I41" s="30"/>
    </row>
    <row r="42" spans="1:10" x14ac:dyDescent="0.25">
      <c r="A42" s="16"/>
      <c r="B42" s="16"/>
      <c r="C42" s="43"/>
      <c r="D42" s="44"/>
      <c r="E42" s="45"/>
      <c r="F42" s="46"/>
      <c r="G42" s="30"/>
      <c r="H42" s="47"/>
      <c r="I42" s="30"/>
    </row>
    <row r="43" spans="1:10" x14ac:dyDescent="0.25">
      <c r="A43" s="16"/>
      <c r="B43" s="16"/>
      <c r="C43" s="43"/>
      <c r="D43" s="44"/>
      <c r="E43" s="45"/>
      <c r="F43" s="46"/>
      <c r="G43" s="30"/>
      <c r="H43" s="47"/>
      <c r="I43" s="30"/>
    </row>
    <row r="44" spans="1:10" x14ac:dyDescent="0.25">
      <c r="A44" s="16"/>
      <c r="B44" s="16"/>
      <c r="C44" s="43"/>
      <c r="D44" s="44"/>
      <c r="E44" s="45"/>
      <c r="F44" s="46"/>
      <c r="G44" s="30"/>
      <c r="H44" s="47"/>
      <c r="I44" s="30"/>
    </row>
    <row r="45" spans="1:10" x14ac:dyDescent="0.25">
      <c r="A45" s="16"/>
      <c r="B45" s="16"/>
      <c r="C45" s="43"/>
      <c r="D45" s="44"/>
      <c r="E45" s="45"/>
      <c r="F45" s="46"/>
      <c r="G45" s="30"/>
      <c r="H45" s="47"/>
      <c r="I45" s="30"/>
    </row>
    <row r="46" spans="1:10" x14ac:dyDescent="0.25">
      <c r="A46" s="16"/>
      <c r="B46" s="16"/>
      <c r="C46" s="43"/>
      <c r="D46" s="44"/>
      <c r="E46" s="45"/>
      <c r="F46" s="46"/>
      <c r="G46" s="30"/>
      <c r="H46" s="47"/>
      <c r="I46" s="30"/>
    </row>
    <row r="47" spans="1:10" x14ac:dyDescent="0.25">
      <c r="A47" s="16"/>
      <c r="B47" s="16"/>
      <c r="C47" s="43"/>
      <c r="D47" s="44"/>
      <c r="E47" s="45"/>
      <c r="F47" s="46"/>
      <c r="G47" s="30"/>
      <c r="H47" s="47"/>
      <c r="I47" s="30"/>
    </row>
    <row r="48" spans="1:10" ht="12.75" customHeight="1" x14ac:dyDescent="0.25">
      <c r="A48" s="48"/>
      <c r="B48" s="48"/>
      <c r="C48" s="49"/>
      <c r="D48" s="50"/>
      <c r="E48" s="51"/>
      <c r="F48" s="52"/>
      <c r="G48" s="53"/>
      <c r="H48" s="54"/>
      <c r="I48" s="30"/>
    </row>
    <row r="49" spans="1:10" x14ac:dyDescent="0.25">
      <c r="A49" s="9">
        <v>11</v>
      </c>
      <c r="B49" s="9" t="s">
        <v>36</v>
      </c>
      <c r="C49" s="25" t="s">
        <v>37</v>
      </c>
      <c r="D49" s="26"/>
      <c r="E49" s="27">
        <f>SUM(F50:F51)</f>
        <v>28050000</v>
      </c>
      <c r="F49" s="28"/>
      <c r="G49" s="28"/>
      <c r="H49" s="29"/>
      <c r="I49" s="30"/>
      <c r="J49" s="31"/>
    </row>
    <row r="50" spans="1:10" x14ac:dyDescent="0.25">
      <c r="A50" s="18"/>
      <c r="B50" s="18"/>
      <c r="C50" s="20">
        <v>521211</v>
      </c>
      <c r="D50" s="32" t="s">
        <v>13</v>
      </c>
      <c r="E50" s="27"/>
      <c r="F50" s="21">
        <v>17970000</v>
      </c>
      <c r="G50" s="28">
        <v>17889000</v>
      </c>
      <c r="H50" s="29">
        <f>F50-G50</f>
        <v>81000</v>
      </c>
      <c r="I50" s="30"/>
      <c r="J50" s="31"/>
    </row>
    <row r="51" spans="1:10" x14ac:dyDescent="0.25">
      <c r="A51" s="22"/>
      <c r="B51" s="22"/>
      <c r="C51" s="20">
        <v>522151</v>
      </c>
      <c r="D51" s="32" t="s">
        <v>14</v>
      </c>
      <c r="E51" s="27"/>
      <c r="F51" s="21">
        <v>10080000</v>
      </c>
      <c r="G51" s="28">
        <v>10080000</v>
      </c>
      <c r="H51" s="29">
        <f>F51-G51</f>
        <v>0</v>
      </c>
      <c r="I51" s="30"/>
      <c r="J51" s="31"/>
    </row>
    <row r="52" spans="1:10" x14ac:dyDescent="0.25">
      <c r="A52" s="9">
        <v>12</v>
      </c>
      <c r="B52" s="9" t="s">
        <v>38</v>
      </c>
      <c r="C52" s="25" t="s">
        <v>39</v>
      </c>
      <c r="D52" s="26"/>
      <c r="E52" s="27">
        <f>F53</f>
        <v>433253000</v>
      </c>
      <c r="F52" s="28"/>
      <c r="G52" s="28"/>
      <c r="H52" s="29"/>
      <c r="I52" s="30"/>
      <c r="J52" s="31"/>
    </row>
    <row r="53" spans="1:10" x14ac:dyDescent="0.25">
      <c r="A53" s="18"/>
      <c r="B53" s="18"/>
      <c r="C53" s="20">
        <v>511511</v>
      </c>
      <c r="D53" s="32" t="s">
        <v>40</v>
      </c>
      <c r="E53" s="27"/>
      <c r="F53" s="28">
        <v>433253000</v>
      </c>
      <c r="G53" s="28">
        <v>355559800</v>
      </c>
      <c r="H53" s="29">
        <f>F53-G53</f>
        <v>77693200</v>
      </c>
      <c r="I53" s="30"/>
      <c r="J53" s="31"/>
    </row>
    <row r="54" spans="1:10" x14ac:dyDescent="0.25">
      <c r="A54" s="9">
        <v>13</v>
      </c>
      <c r="B54" s="9" t="s">
        <v>41</v>
      </c>
      <c r="C54" s="25" t="s">
        <v>42</v>
      </c>
      <c r="D54" s="26"/>
      <c r="E54" s="27">
        <f>F55</f>
        <v>15000000</v>
      </c>
      <c r="F54" s="28"/>
      <c r="G54" s="28"/>
      <c r="H54" s="29"/>
      <c r="I54" s="30"/>
      <c r="J54" s="31"/>
    </row>
    <row r="55" spans="1:10" x14ac:dyDescent="0.25">
      <c r="A55" s="18"/>
      <c r="B55" s="18"/>
      <c r="C55" s="20">
        <v>521211</v>
      </c>
      <c r="D55" s="32" t="s">
        <v>13</v>
      </c>
      <c r="E55" s="27"/>
      <c r="F55" s="28">
        <v>15000000</v>
      </c>
      <c r="G55" s="28">
        <f>13360000+1600000</f>
        <v>14960000</v>
      </c>
      <c r="H55" s="29">
        <f>F55-G55</f>
        <v>40000</v>
      </c>
      <c r="I55" s="30"/>
      <c r="J55" s="31"/>
    </row>
    <row r="56" spans="1:10" x14ac:dyDescent="0.25">
      <c r="A56" s="9">
        <v>14</v>
      </c>
      <c r="B56" s="9" t="s">
        <v>43</v>
      </c>
      <c r="C56" s="25" t="s">
        <v>44</v>
      </c>
      <c r="D56" s="26"/>
      <c r="E56" s="27">
        <f>SUM(F57:F60)</f>
        <v>29915000</v>
      </c>
      <c r="F56" s="28"/>
      <c r="G56" s="28"/>
      <c r="H56" s="29"/>
      <c r="I56" s="30"/>
      <c r="J56" s="31"/>
    </row>
    <row r="57" spans="1:10" x14ac:dyDescent="0.25">
      <c r="A57" s="18"/>
      <c r="B57" s="18"/>
      <c r="C57" s="20">
        <v>521211</v>
      </c>
      <c r="D57" s="32" t="s">
        <v>13</v>
      </c>
      <c r="E57" s="27"/>
      <c r="F57" s="21">
        <v>20315000</v>
      </c>
      <c r="G57" s="28">
        <v>20275000</v>
      </c>
      <c r="H57" s="29">
        <f>F57-G57</f>
        <v>40000</v>
      </c>
      <c r="I57" s="30"/>
      <c r="J57" s="31"/>
    </row>
    <row r="58" spans="1:10" x14ac:dyDescent="0.25">
      <c r="A58" s="18"/>
      <c r="B58" s="18"/>
      <c r="C58" s="20">
        <v>521213</v>
      </c>
      <c r="D58" s="32" t="s">
        <v>17</v>
      </c>
      <c r="E58" s="27"/>
      <c r="F58" s="21">
        <v>3450000</v>
      </c>
      <c r="G58" s="28">
        <v>3450000</v>
      </c>
      <c r="H58" s="29">
        <f t="shared" ref="H58:H60" si="1">F58-G58</f>
        <v>0</v>
      </c>
      <c r="I58" s="30"/>
      <c r="J58" s="31"/>
    </row>
    <row r="59" spans="1:10" x14ac:dyDescent="0.25">
      <c r="A59" s="18"/>
      <c r="B59" s="18"/>
      <c r="C59" s="20">
        <v>522151</v>
      </c>
      <c r="D59" s="32" t="s">
        <v>14</v>
      </c>
      <c r="E59" s="27"/>
      <c r="F59" s="21">
        <v>2350000</v>
      </c>
      <c r="G59" s="28">
        <v>2350000</v>
      </c>
      <c r="H59" s="29">
        <f t="shared" si="1"/>
        <v>0</v>
      </c>
      <c r="I59" s="30"/>
      <c r="J59" s="31"/>
    </row>
    <row r="60" spans="1:10" x14ac:dyDescent="0.25">
      <c r="A60" s="22"/>
      <c r="B60" s="22"/>
      <c r="C60" s="20">
        <v>524114</v>
      </c>
      <c r="D60" s="32" t="s">
        <v>45</v>
      </c>
      <c r="E60" s="27"/>
      <c r="F60" s="21">
        <v>3800000</v>
      </c>
      <c r="G60" s="28">
        <v>0</v>
      </c>
      <c r="H60" s="29">
        <f t="shared" si="1"/>
        <v>3800000</v>
      </c>
      <c r="I60" s="30"/>
      <c r="J60" s="31"/>
    </row>
    <row r="61" spans="1:10" x14ac:dyDescent="0.25">
      <c r="A61" s="9">
        <v>15</v>
      </c>
      <c r="B61" s="9" t="s">
        <v>46</v>
      </c>
      <c r="C61" s="25" t="s">
        <v>47</v>
      </c>
      <c r="D61" s="26"/>
      <c r="E61" s="27">
        <f>SUM(F62:F64)</f>
        <v>18750000</v>
      </c>
      <c r="F61" s="28"/>
      <c r="G61" s="28"/>
      <c r="H61" s="29"/>
      <c r="I61" s="30"/>
      <c r="J61" s="31"/>
    </row>
    <row r="62" spans="1:10" x14ac:dyDescent="0.25">
      <c r="A62" s="18"/>
      <c r="B62" s="18"/>
      <c r="C62" s="20">
        <v>521211</v>
      </c>
      <c r="D62" s="32" t="s">
        <v>13</v>
      </c>
      <c r="E62" s="27"/>
      <c r="F62" s="21">
        <v>8500000</v>
      </c>
      <c r="G62" s="28">
        <v>8495000</v>
      </c>
      <c r="H62" s="29">
        <f>F62-G62</f>
        <v>5000</v>
      </c>
      <c r="I62" s="30"/>
      <c r="J62" s="31"/>
    </row>
    <row r="63" spans="1:10" x14ac:dyDescent="0.25">
      <c r="A63" s="18"/>
      <c r="B63" s="18"/>
      <c r="C63" s="20">
        <v>521213</v>
      </c>
      <c r="D63" s="32" t="s">
        <v>17</v>
      </c>
      <c r="E63" s="27"/>
      <c r="F63" s="21">
        <v>1950000</v>
      </c>
      <c r="G63" s="28">
        <v>1950000</v>
      </c>
      <c r="H63" s="29">
        <f t="shared" ref="H63:H64" si="2">F63-G63</f>
        <v>0</v>
      </c>
      <c r="I63" s="30"/>
      <c r="J63" s="31"/>
    </row>
    <row r="64" spans="1:10" x14ac:dyDescent="0.25">
      <c r="A64" s="22"/>
      <c r="B64" s="22"/>
      <c r="C64" s="20">
        <v>524111</v>
      </c>
      <c r="D64" s="32" t="s">
        <v>48</v>
      </c>
      <c r="E64" s="27"/>
      <c r="F64" s="21">
        <v>8300000</v>
      </c>
      <c r="G64" s="28">
        <v>6078662</v>
      </c>
      <c r="H64" s="29">
        <f t="shared" si="2"/>
        <v>2221338</v>
      </c>
      <c r="I64" s="30"/>
      <c r="J64" s="31"/>
    </row>
    <row r="65" spans="1:10" x14ac:dyDescent="0.25">
      <c r="A65" s="9">
        <v>16</v>
      </c>
      <c r="B65" s="9" t="s">
        <v>49</v>
      </c>
      <c r="C65" s="25" t="s">
        <v>50</v>
      </c>
      <c r="D65" s="26"/>
      <c r="E65" s="27">
        <f>SUM(F66:F67)</f>
        <v>87800000</v>
      </c>
      <c r="F65" s="28"/>
      <c r="G65" s="28"/>
      <c r="H65" s="29"/>
      <c r="I65" s="30"/>
      <c r="J65" s="31"/>
    </row>
    <row r="66" spans="1:10" x14ac:dyDescent="0.25">
      <c r="A66" s="18"/>
      <c r="B66" s="18"/>
      <c r="C66" s="20">
        <v>521211</v>
      </c>
      <c r="D66" s="32" t="s">
        <v>13</v>
      </c>
      <c r="E66" s="27"/>
      <c r="F66" s="21">
        <v>48800000</v>
      </c>
      <c r="G66" s="28">
        <v>24924000</v>
      </c>
      <c r="H66" s="29">
        <f>F66-G66</f>
        <v>23876000</v>
      </c>
      <c r="I66" s="30"/>
      <c r="J66" s="31"/>
    </row>
    <row r="67" spans="1:10" x14ac:dyDescent="0.25">
      <c r="A67" s="22"/>
      <c r="B67" s="22"/>
      <c r="C67" s="20">
        <v>522141</v>
      </c>
      <c r="D67" s="32" t="s">
        <v>51</v>
      </c>
      <c r="E67" s="27"/>
      <c r="F67" s="21">
        <v>39000000</v>
      </c>
      <c r="G67" s="28">
        <v>19200000</v>
      </c>
      <c r="H67" s="29">
        <f>F67-G67</f>
        <v>19800000</v>
      </c>
      <c r="I67" s="30"/>
      <c r="J67" s="31"/>
    </row>
    <row r="68" spans="1:10" x14ac:dyDescent="0.25">
      <c r="A68" s="18">
        <v>17</v>
      </c>
      <c r="B68" s="55" t="s">
        <v>52</v>
      </c>
      <c r="C68" s="25" t="s">
        <v>53</v>
      </c>
      <c r="D68" s="26"/>
      <c r="E68" s="27">
        <f>SUM(F69:F71)</f>
        <v>25000000</v>
      </c>
      <c r="F68" s="28"/>
      <c r="G68" s="28"/>
      <c r="H68" s="29"/>
      <c r="I68" s="30"/>
      <c r="J68" s="31"/>
    </row>
    <row r="69" spans="1:10" x14ac:dyDescent="0.25">
      <c r="A69" s="18"/>
      <c r="B69" s="18"/>
      <c r="C69" s="56">
        <v>521211</v>
      </c>
      <c r="D69" s="32" t="s">
        <v>13</v>
      </c>
      <c r="E69" s="27"/>
      <c r="F69" s="21">
        <v>6200000</v>
      </c>
      <c r="G69" s="28">
        <v>6180000</v>
      </c>
      <c r="H69" s="29">
        <f>F69-G69</f>
        <v>20000</v>
      </c>
      <c r="I69" s="30"/>
      <c r="J69" s="31"/>
    </row>
    <row r="70" spans="1:10" x14ac:dyDescent="0.25">
      <c r="A70" s="18"/>
      <c r="B70" s="18"/>
      <c r="C70" s="56">
        <v>522151</v>
      </c>
      <c r="D70" s="32" t="s">
        <v>14</v>
      </c>
      <c r="E70" s="27"/>
      <c r="F70" s="21">
        <v>10000000</v>
      </c>
      <c r="G70" s="28">
        <v>10000000</v>
      </c>
      <c r="H70" s="29">
        <f>F70-G70</f>
        <v>0</v>
      </c>
      <c r="I70" s="30"/>
      <c r="J70" s="31"/>
    </row>
    <row r="71" spans="1:10" x14ac:dyDescent="0.25">
      <c r="A71" s="18"/>
      <c r="B71" s="18"/>
      <c r="C71" s="56">
        <v>524113</v>
      </c>
      <c r="D71" s="32" t="s">
        <v>54</v>
      </c>
      <c r="E71" s="27"/>
      <c r="F71" s="21">
        <v>8800000</v>
      </c>
      <c r="G71" s="28">
        <v>8800000</v>
      </c>
      <c r="H71" s="29">
        <f>F71-G71</f>
        <v>0</v>
      </c>
      <c r="I71" s="30"/>
      <c r="J71" s="31"/>
    </row>
    <row r="72" spans="1:10" ht="15" customHeight="1" x14ac:dyDescent="0.25">
      <c r="A72" s="9">
        <v>18</v>
      </c>
      <c r="B72" s="9" t="s">
        <v>55</v>
      </c>
      <c r="C72" s="57" t="s">
        <v>56</v>
      </c>
      <c r="D72" s="58"/>
      <c r="E72" s="34">
        <f>SUM(F73:F75)</f>
        <v>22578000</v>
      </c>
      <c r="F72" s="36"/>
      <c r="G72" s="36"/>
      <c r="H72" s="37"/>
      <c r="I72" s="59"/>
      <c r="J72" s="31"/>
    </row>
    <row r="73" spans="1:10" x14ac:dyDescent="0.25">
      <c r="A73" s="18"/>
      <c r="B73" s="18"/>
      <c r="C73" s="20">
        <v>521211</v>
      </c>
      <c r="D73" s="32" t="s">
        <v>13</v>
      </c>
      <c r="E73" s="27"/>
      <c r="F73" s="21">
        <v>15678000</v>
      </c>
      <c r="G73" s="28">
        <v>15600000</v>
      </c>
      <c r="H73" s="29">
        <f>F73-G73</f>
        <v>78000</v>
      </c>
      <c r="I73" s="30"/>
      <c r="J73" s="31"/>
    </row>
    <row r="74" spans="1:10" x14ac:dyDescent="0.25">
      <c r="A74" s="18"/>
      <c r="B74" s="18"/>
      <c r="C74" s="20">
        <v>521213</v>
      </c>
      <c r="D74" s="32" t="s">
        <v>57</v>
      </c>
      <c r="E74" s="27"/>
      <c r="F74" s="21">
        <v>3000000</v>
      </c>
      <c r="G74" s="28">
        <v>3000000</v>
      </c>
      <c r="H74" s="29">
        <f t="shared" ref="H74:H75" si="3">F74-G74</f>
        <v>0</v>
      </c>
      <c r="I74" s="30"/>
      <c r="J74" s="31"/>
    </row>
    <row r="75" spans="1:10" x14ac:dyDescent="0.25">
      <c r="A75" s="18"/>
      <c r="B75" s="18"/>
      <c r="C75" s="20">
        <v>522151</v>
      </c>
      <c r="D75" s="32" t="s">
        <v>14</v>
      </c>
      <c r="E75" s="27"/>
      <c r="F75" s="21">
        <v>3900000</v>
      </c>
      <c r="G75" s="28">
        <v>3900000</v>
      </c>
      <c r="H75" s="29">
        <f t="shared" si="3"/>
        <v>0</v>
      </c>
      <c r="I75" s="30"/>
      <c r="J75" s="31"/>
    </row>
    <row r="76" spans="1:10" x14ac:dyDescent="0.25">
      <c r="A76" s="9">
        <v>19</v>
      </c>
      <c r="B76" s="9" t="s">
        <v>58</v>
      </c>
      <c r="C76" s="25" t="s">
        <v>59</v>
      </c>
      <c r="D76" s="26"/>
      <c r="E76" s="27">
        <f>SUM(F77:F79)</f>
        <v>40105000</v>
      </c>
      <c r="F76" s="28"/>
      <c r="G76" s="28"/>
      <c r="H76" s="29"/>
      <c r="I76" s="30"/>
      <c r="J76" s="31"/>
    </row>
    <row r="77" spans="1:10" x14ac:dyDescent="0.25">
      <c r="A77" s="18"/>
      <c r="B77" s="18"/>
      <c r="C77" s="20">
        <v>521211</v>
      </c>
      <c r="D77" s="32" t="s">
        <v>13</v>
      </c>
      <c r="E77" s="27"/>
      <c r="F77" s="21">
        <v>22905000</v>
      </c>
      <c r="G77" s="28">
        <v>22895000</v>
      </c>
      <c r="H77" s="29">
        <f>F77-G77</f>
        <v>10000</v>
      </c>
      <c r="I77" s="30"/>
      <c r="J77" s="31"/>
    </row>
    <row r="78" spans="1:10" x14ac:dyDescent="0.25">
      <c r="A78" s="18"/>
      <c r="B78" s="18"/>
      <c r="C78" s="20">
        <v>521213</v>
      </c>
      <c r="D78" s="32" t="s">
        <v>17</v>
      </c>
      <c r="E78" s="27"/>
      <c r="F78" s="21">
        <v>2200000</v>
      </c>
      <c r="G78" s="28">
        <v>2200000</v>
      </c>
      <c r="H78" s="29">
        <f>F78-G78</f>
        <v>0</v>
      </c>
      <c r="I78" s="30"/>
      <c r="J78" s="31"/>
    </row>
    <row r="79" spans="1:10" x14ac:dyDescent="0.25">
      <c r="A79" s="18"/>
      <c r="B79" s="18"/>
      <c r="C79" s="20">
        <v>524111</v>
      </c>
      <c r="D79" s="32" t="s">
        <v>48</v>
      </c>
      <c r="E79" s="60"/>
      <c r="F79" s="21">
        <v>15000000</v>
      </c>
      <c r="G79" s="61">
        <v>7291200</v>
      </c>
      <c r="H79" s="62">
        <f>F79-G79</f>
        <v>7708800</v>
      </c>
      <c r="I79" s="30"/>
      <c r="J79" s="31"/>
    </row>
    <row r="80" spans="1:10" x14ac:dyDescent="0.25">
      <c r="A80" s="63">
        <v>20</v>
      </c>
      <c r="B80" s="63" t="s">
        <v>60</v>
      </c>
      <c r="C80" s="25" t="s">
        <v>61</v>
      </c>
      <c r="D80" s="26"/>
      <c r="E80" s="27">
        <f>SUM(F81:F82)</f>
        <v>27000000</v>
      </c>
      <c r="F80" s="28"/>
      <c r="G80" s="28"/>
      <c r="H80" s="29"/>
      <c r="I80" s="30"/>
      <c r="J80" s="31"/>
    </row>
    <row r="81" spans="1:10" x14ac:dyDescent="0.25">
      <c r="A81" s="63"/>
      <c r="B81" s="63"/>
      <c r="C81" s="20">
        <v>521211</v>
      </c>
      <c r="D81" s="32" t="s">
        <v>13</v>
      </c>
      <c r="E81" s="27"/>
      <c r="F81" s="21">
        <v>16445000</v>
      </c>
      <c r="G81" s="28">
        <v>16415000</v>
      </c>
      <c r="H81" s="29">
        <f>F81-G81</f>
        <v>30000</v>
      </c>
      <c r="I81" s="30"/>
      <c r="J81" s="31"/>
    </row>
    <row r="82" spans="1:10" x14ac:dyDescent="0.25">
      <c r="A82" s="63"/>
      <c r="B82" s="63"/>
      <c r="C82" s="20">
        <v>521213</v>
      </c>
      <c r="D82" s="32" t="s">
        <v>17</v>
      </c>
      <c r="E82" s="27"/>
      <c r="F82" s="21">
        <v>10555000</v>
      </c>
      <c r="G82" s="28">
        <v>9995000</v>
      </c>
      <c r="H82" s="29">
        <f>F82-G82</f>
        <v>560000</v>
      </c>
      <c r="I82" s="30"/>
      <c r="J82" s="31"/>
    </row>
    <row r="83" spans="1:10" ht="24" customHeight="1" x14ac:dyDescent="0.25">
      <c r="A83" s="9">
        <v>21</v>
      </c>
      <c r="B83" s="9" t="s">
        <v>62</v>
      </c>
      <c r="C83" s="64" t="s">
        <v>63</v>
      </c>
      <c r="D83" s="65"/>
      <c r="E83" s="34">
        <f>SUM(F84:F87)</f>
        <v>35000000</v>
      </c>
      <c r="F83" s="36"/>
      <c r="G83" s="36"/>
      <c r="H83" s="37"/>
      <c r="I83" s="38"/>
      <c r="J83" s="66"/>
    </row>
    <row r="84" spans="1:10" x14ac:dyDescent="0.25">
      <c r="A84" s="18"/>
      <c r="B84" s="18"/>
      <c r="C84" s="20">
        <v>521211</v>
      </c>
      <c r="D84" s="32" t="s">
        <v>13</v>
      </c>
      <c r="E84" s="27"/>
      <c r="F84" s="21">
        <v>17150000</v>
      </c>
      <c r="G84" s="28">
        <v>17075000</v>
      </c>
      <c r="H84" s="29">
        <f>F84-G84</f>
        <v>75000</v>
      </c>
      <c r="I84" s="30"/>
      <c r="J84" s="31"/>
    </row>
    <row r="85" spans="1:10" x14ac:dyDescent="0.25">
      <c r="A85" s="18"/>
      <c r="B85" s="18"/>
      <c r="C85" s="20">
        <v>521213</v>
      </c>
      <c r="D85" s="32" t="s">
        <v>17</v>
      </c>
      <c r="E85" s="27"/>
      <c r="F85" s="21">
        <v>1750000</v>
      </c>
      <c r="G85" s="28">
        <v>1750000</v>
      </c>
      <c r="H85" s="29">
        <f t="shared" ref="H85:H87" si="4">F85-G85</f>
        <v>0</v>
      </c>
      <c r="I85" s="30"/>
      <c r="J85" s="31"/>
    </row>
    <row r="86" spans="1:10" x14ac:dyDescent="0.25">
      <c r="A86" s="18"/>
      <c r="B86" s="18"/>
      <c r="C86" s="20">
        <v>522151</v>
      </c>
      <c r="D86" s="32" t="s">
        <v>14</v>
      </c>
      <c r="E86" s="27"/>
      <c r="F86" s="21">
        <v>8600000</v>
      </c>
      <c r="G86" s="28">
        <v>8600000</v>
      </c>
      <c r="H86" s="29">
        <f t="shared" si="4"/>
        <v>0</v>
      </c>
      <c r="I86" s="30"/>
      <c r="J86" s="31"/>
    </row>
    <row r="87" spans="1:10" x14ac:dyDescent="0.25">
      <c r="A87" s="22"/>
      <c r="B87" s="22"/>
      <c r="C87" s="20">
        <v>524111</v>
      </c>
      <c r="D87" s="32" t="s">
        <v>48</v>
      </c>
      <c r="E87" s="27"/>
      <c r="F87" s="21">
        <v>7500000</v>
      </c>
      <c r="G87" s="28">
        <v>3967501</v>
      </c>
      <c r="H87" s="29">
        <f t="shared" si="4"/>
        <v>3532499</v>
      </c>
      <c r="I87" s="30"/>
      <c r="J87" s="31"/>
    </row>
    <row r="88" spans="1:10" x14ac:dyDescent="0.25">
      <c r="A88" s="67"/>
      <c r="B88" s="67"/>
      <c r="C88" s="68"/>
      <c r="D88" s="69"/>
      <c r="E88" s="70"/>
      <c r="F88" s="71"/>
      <c r="G88" s="72"/>
      <c r="H88" s="73"/>
      <c r="I88" s="30"/>
    </row>
    <row r="89" spans="1:10" x14ac:dyDescent="0.25">
      <c r="A89" s="16"/>
      <c r="B89" s="16"/>
      <c r="C89" s="43"/>
      <c r="D89" s="44"/>
      <c r="E89" s="45"/>
      <c r="F89" s="46"/>
      <c r="G89" s="30"/>
      <c r="H89" s="47"/>
      <c r="I89" s="30"/>
    </row>
    <row r="90" spans="1:10" x14ac:dyDescent="0.25">
      <c r="A90" s="16"/>
      <c r="B90" s="16"/>
      <c r="C90" s="43"/>
      <c r="D90" s="44"/>
      <c r="E90" s="45"/>
      <c r="F90" s="46"/>
      <c r="G90" s="30"/>
      <c r="H90" s="47"/>
      <c r="I90" s="30"/>
    </row>
    <row r="91" spans="1:10" x14ac:dyDescent="0.25">
      <c r="A91" s="16"/>
      <c r="B91" s="16"/>
      <c r="C91" s="43"/>
      <c r="D91" s="44"/>
      <c r="E91" s="45"/>
      <c r="F91" s="46"/>
      <c r="G91" s="30"/>
      <c r="H91" s="47"/>
      <c r="I91" s="30"/>
    </row>
    <row r="92" spans="1:10" x14ac:dyDescent="0.25">
      <c r="A92" s="16"/>
      <c r="B92" s="16"/>
      <c r="C92" s="43"/>
      <c r="D92" s="44"/>
      <c r="E92" s="45"/>
      <c r="F92" s="46"/>
      <c r="G92" s="30"/>
      <c r="H92" s="47"/>
      <c r="I92" s="30"/>
    </row>
    <row r="93" spans="1:10" x14ac:dyDescent="0.25">
      <c r="A93" s="16"/>
      <c r="B93" s="16"/>
      <c r="C93" s="43"/>
      <c r="D93" s="44"/>
      <c r="E93" s="45"/>
      <c r="F93" s="46"/>
      <c r="G93" s="30"/>
      <c r="H93" s="47"/>
      <c r="I93" s="30"/>
    </row>
    <row r="94" spans="1:10" x14ac:dyDescent="0.25">
      <c r="A94" s="16"/>
      <c r="B94" s="16"/>
      <c r="C94" s="43"/>
      <c r="D94" s="44"/>
      <c r="E94" s="45"/>
      <c r="F94" s="46"/>
      <c r="G94" s="30"/>
      <c r="H94" s="47"/>
      <c r="I94" s="30"/>
    </row>
    <row r="95" spans="1:10" x14ac:dyDescent="0.25">
      <c r="A95" s="48"/>
      <c r="B95" s="48"/>
      <c r="C95" s="49"/>
      <c r="D95" s="50"/>
      <c r="E95" s="51"/>
      <c r="F95" s="52"/>
      <c r="G95" s="53"/>
      <c r="H95" s="54"/>
      <c r="I95" s="53"/>
    </row>
    <row r="96" spans="1:10" x14ac:dyDescent="0.25">
      <c r="A96" s="9">
        <v>22</v>
      </c>
      <c r="B96" s="9" t="s">
        <v>64</v>
      </c>
      <c r="C96" s="25" t="s">
        <v>65</v>
      </c>
      <c r="D96" s="26"/>
      <c r="E96" s="27">
        <f>SUM(F97:F101)</f>
        <v>21600000</v>
      </c>
      <c r="F96" s="28"/>
      <c r="G96" s="28"/>
      <c r="H96" s="29"/>
      <c r="I96" s="28" t="s">
        <v>66</v>
      </c>
      <c r="J96" s="74" t="s">
        <v>67</v>
      </c>
    </row>
    <row r="97" spans="1:10" x14ac:dyDescent="0.25">
      <c r="A97" s="18"/>
      <c r="B97" s="18"/>
      <c r="C97" s="20">
        <v>521211</v>
      </c>
      <c r="D97" s="32" t="s">
        <v>13</v>
      </c>
      <c r="E97" s="27"/>
      <c r="F97" s="21">
        <v>4530000</v>
      </c>
      <c r="G97" s="28">
        <v>4510000</v>
      </c>
      <c r="H97" s="29">
        <f>F97-G97</f>
        <v>20000</v>
      </c>
      <c r="I97" s="28"/>
      <c r="J97" s="74"/>
    </row>
    <row r="98" spans="1:10" x14ac:dyDescent="0.25">
      <c r="A98" s="18"/>
      <c r="B98" s="18"/>
      <c r="C98" s="20">
        <v>521213</v>
      </c>
      <c r="D98" s="32" t="s">
        <v>17</v>
      </c>
      <c r="E98" s="27"/>
      <c r="F98" s="21">
        <v>6250000</v>
      </c>
      <c r="G98" s="28">
        <v>6250000</v>
      </c>
      <c r="H98" s="29">
        <f t="shared" ref="H98:H101" si="5">F98-G98</f>
        <v>0</v>
      </c>
      <c r="I98" s="28"/>
      <c r="J98" s="74"/>
    </row>
    <row r="99" spans="1:10" x14ac:dyDescent="0.25">
      <c r="A99" s="18"/>
      <c r="B99" s="18"/>
      <c r="C99" s="20">
        <v>521234</v>
      </c>
      <c r="D99" s="32" t="s">
        <v>18</v>
      </c>
      <c r="E99" s="27"/>
      <c r="F99" s="21">
        <v>600000</v>
      </c>
      <c r="G99" s="28">
        <v>600000</v>
      </c>
      <c r="H99" s="29">
        <f t="shared" si="5"/>
        <v>0</v>
      </c>
      <c r="I99" s="28"/>
      <c r="J99" s="74"/>
    </row>
    <row r="100" spans="1:10" x14ac:dyDescent="0.25">
      <c r="A100" s="18"/>
      <c r="B100" s="18"/>
      <c r="C100" s="20">
        <v>522151</v>
      </c>
      <c r="D100" s="32" t="s">
        <v>14</v>
      </c>
      <c r="E100" s="27"/>
      <c r="F100" s="21">
        <v>4500000</v>
      </c>
      <c r="G100" s="28">
        <v>4500000</v>
      </c>
      <c r="H100" s="29">
        <f t="shared" si="5"/>
        <v>0</v>
      </c>
      <c r="I100" s="28"/>
      <c r="J100" s="74"/>
    </row>
    <row r="101" spans="1:10" x14ac:dyDescent="0.25">
      <c r="A101" s="22"/>
      <c r="B101" s="18"/>
      <c r="C101" s="20">
        <v>524113</v>
      </c>
      <c r="D101" s="32" t="s">
        <v>19</v>
      </c>
      <c r="E101" s="27"/>
      <c r="F101" s="21">
        <v>5720000</v>
      </c>
      <c r="G101" s="28">
        <v>0</v>
      </c>
      <c r="H101" s="29">
        <f t="shared" si="5"/>
        <v>5720000</v>
      </c>
      <c r="I101" s="28"/>
      <c r="J101" s="74"/>
    </row>
    <row r="102" spans="1:10" x14ac:dyDescent="0.25">
      <c r="A102" s="9">
        <v>23</v>
      </c>
      <c r="B102" s="9" t="s">
        <v>68</v>
      </c>
      <c r="C102" s="25" t="s">
        <v>69</v>
      </c>
      <c r="D102" s="26"/>
      <c r="E102" s="27">
        <f>SUM(F103:F105)</f>
        <v>27980000</v>
      </c>
      <c r="F102" s="28"/>
      <c r="G102" s="28"/>
      <c r="H102" s="29"/>
      <c r="I102" s="28" t="s">
        <v>70</v>
      </c>
      <c r="J102" s="74" t="s">
        <v>71</v>
      </c>
    </row>
    <row r="103" spans="1:10" x14ac:dyDescent="0.25">
      <c r="A103" s="18"/>
      <c r="B103" s="18"/>
      <c r="C103" s="20">
        <v>521211</v>
      </c>
      <c r="D103" s="32" t="s">
        <v>13</v>
      </c>
      <c r="E103" s="27"/>
      <c r="F103" s="75">
        <v>19680000</v>
      </c>
      <c r="G103" s="28">
        <v>19595000</v>
      </c>
      <c r="H103" s="29">
        <f>F103-G103</f>
        <v>85000</v>
      </c>
      <c r="I103" s="28"/>
      <c r="J103" s="74"/>
    </row>
    <row r="104" spans="1:10" x14ac:dyDescent="0.25">
      <c r="A104" s="18"/>
      <c r="B104" s="18"/>
      <c r="C104" s="20">
        <v>521213</v>
      </c>
      <c r="D104" s="32" t="s">
        <v>17</v>
      </c>
      <c r="E104" s="27"/>
      <c r="F104" s="21">
        <v>2500000</v>
      </c>
      <c r="G104" s="28">
        <v>2500000</v>
      </c>
      <c r="H104" s="29">
        <f>F104-G104</f>
        <v>0</v>
      </c>
      <c r="I104" s="28"/>
      <c r="J104" s="74"/>
    </row>
    <row r="105" spans="1:10" x14ac:dyDescent="0.25">
      <c r="A105" s="18"/>
      <c r="B105" s="18"/>
      <c r="C105" s="20">
        <v>522151</v>
      </c>
      <c r="D105" s="32" t="s">
        <v>14</v>
      </c>
      <c r="E105" s="27"/>
      <c r="F105" s="21">
        <v>5800000</v>
      </c>
      <c r="G105" s="28">
        <v>5800000</v>
      </c>
      <c r="H105" s="29">
        <f>F105-G105</f>
        <v>0</v>
      </c>
      <c r="I105" s="28"/>
      <c r="J105" s="74"/>
    </row>
    <row r="106" spans="1:10" x14ac:dyDescent="0.25">
      <c r="A106" s="9">
        <v>24</v>
      </c>
      <c r="B106" s="9" t="s">
        <v>72</v>
      </c>
      <c r="C106" s="25" t="s">
        <v>73</v>
      </c>
      <c r="D106" s="26"/>
      <c r="E106" s="27">
        <f>SUM(F107:F110)</f>
        <v>40190000</v>
      </c>
      <c r="F106" s="28"/>
      <c r="G106" s="28"/>
      <c r="H106" s="29"/>
      <c r="I106" s="28" t="s">
        <v>74</v>
      </c>
      <c r="J106" s="74" t="s">
        <v>75</v>
      </c>
    </row>
    <row r="107" spans="1:10" x14ac:dyDescent="0.25">
      <c r="A107" s="18"/>
      <c r="B107" s="18"/>
      <c r="C107" s="20">
        <v>521211</v>
      </c>
      <c r="D107" s="32" t="s">
        <v>13</v>
      </c>
      <c r="E107" s="27"/>
      <c r="F107" s="21">
        <v>22340000</v>
      </c>
      <c r="G107" s="28">
        <v>22190000</v>
      </c>
      <c r="H107" s="29">
        <f>F107-G107</f>
        <v>150000</v>
      </c>
      <c r="I107" s="28"/>
      <c r="J107" s="74"/>
    </row>
    <row r="108" spans="1:10" x14ac:dyDescent="0.25">
      <c r="A108" s="18"/>
      <c r="B108" s="18"/>
      <c r="C108" s="20">
        <v>521213</v>
      </c>
      <c r="D108" s="32" t="s">
        <v>17</v>
      </c>
      <c r="E108" s="27"/>
      <c r="F108" s="21">
        <v>1750000</v>
      </c>
      <c r="G108" s="28">
        <v>1750000</v>
      </c>
      <c r="H108" s="29">
        <f t="shared" ref="H108:H110" si="6">F108-G108</f>
        <v>0</v>
      </c>
      <c r="I108" s="28"/>
      <c r="J108" s="74"/>
    </row>
    <row r="109" spans="1:10" x14ac:dyDescent="0.25">
      <c r="A109" s="18"/>
      <c r="B109" s="18"/>
      <c r="C109" s="20">
        <v>522151</v>
      </c>
      <c r="D109" s="32" t="s">
        <v>14</v>
      </c>
      <c r="E109" s="27"/>
      <c r="F109" s="21">
        <v>8600000</v>
      </c>
      <c r="G109" s="28">
        <v>8600000</v>
      </c>
      <c r="H109" s="29">
        <f t="shared" si="6"/>
        <v>0</v>
      </c>
      <c r="I109" s="28"/>
      <c r="J109" s="74"/>
    </row>
    <row r="110" spans="1:10" x14ac:dyDescent="0.25">
      <c r="A110" s="22"/>
      <c r="B110" s="18"/>
      <c r="C110" s="20">
        <v>524111</v>
      </c>
      <c r="D110" s="32" t="s">
        <v>48</v>
      </c>
      <c r="E110" s="27"/>
      <c r="F110" s="21">
        <v>7500000</v>
      </c>
      <c r="G110" s="28">
        <v>0</v>
      </c>
      <c r="H110" s="29">
        <f t="shared" si="6"/>
        <v>7500000</v>
      </c>
      <c r="I110" s="28"/>
      <c r="J110" s="74"/>
    </row>
    <row r="111" spans="1:10" x14ac:dyDescent="0.25">
      <c r="A111" s="9">
        <v>25</v>
      </c>
      <c r="B111" s="9" t="s">
        <v>76</v>
      </c>
      <c r="C111" s="25" t="s">
        <v>77</v>
      </c>
      <c r="D111" s="26"/>
      <c r="E111" s="27">
        <f>SUM(F112:F114)</f>
        <v>27050000</v>
      </c>
      <c r="F111" s="28"/>
      <c r="G111" s="28"/>
      <c r="H111" s="29"/>
      <c r="I111" s="28" t="s">
        <v>78</v>
      </c>
      <c r="J111" s="74" t="s">
        <v>71</v>
      </c>
    </row>
    <row r="112" spans="1:10" x14ac:dyDescent="0.25">
      <c r="A112" s="18"/>
      <c r="B112" s="18"/>
      <c r="C112" s="20">
        <v>521211</v>
      </c>
      <c r="D112" s="32" t="s">
        <v>13</v>
      </c>
      <c r="E112" s="27"/>
      <c r="F112" s="21">
        <v>20200000</v>
      </c>
      <c r="G112" s="28">
        <v>18450000</v>
      </c>
      <c r="H112" s="29">
        <f>F112-G112</f>
        <v>1750000</v>
      </c>
      <c r="I112" s="28"/>
      <c r="J112" s="74"/>
    </row>
    <row r="113" spans="1:10" x14ac:dyDescent="0.25">
      <c r="A113" s="18"/>
      <c r="B113" s="18"/>
      <c r="C113" s="20">
        <v>521213</v>
      </c>
      <c r="D113" s="32" t="s">
        <v>17</v>
      </c>
      <c r="E113" s="27"/>
      <c r="F113" s="21">
        <v>2050000</v>
      </c>
      <c r="G113" s="28">
        <v>2050000</v>
      </c>
      <c r="H113" s="29">
        <f>F113-G113</f>
        <v>0</v>
      </c>
      <c r="I113" s="28"/>
      <c r="J113" s="74"/>
    </row>
    <row r="114" spans="1:10" x14ac:dyDescent="0.25">
      <c r="A114" s="22"/>
      <c r="B114" s="22"/>
      <c r="C114" s="20">
        <v>522151</v>
      </c>
      <c r="D114" s="32" t="s">
        <v>14</v>
      </c>
      <c r="E114" s="27"/>
      <c r="F114" s="21">
        <v>4800000</v>
      </c>
      <c r="G114" s="28">
        <v>4800000</v>
      </c>
      <c r="H114" s="29">
        <f>F114-G114</f>
        <v>0</v>
      </c>
      <c r="I114" s="28"/>
      <c r="J114" s="74"/>
    </row>
    <row r="115" spans="1:10" x14ac:dyDescent="0.25">
      <c r="A115" s="9">
        <v>26</v>
      </c>
      <c r="B115" s="9" t="s">
        <v>79</v>
      </c>
      <c r="C115" s="25" t="s">
        <v>80</v>
      </c>
      <c r="D115" s="26"/>
      <c r="E115" s="27">
        <f>SUM(F116:F118)</f>
        <v>27890000</v>
      </c>
      <c r="F115" s="28"/>
      <c r="G115" s="28"/>
      <c r="H115" s="29"/>
      <c r="I115" s="28" t="s">
        <v>81</v>
      </c>
      <c r="J115" s="74" t="s">
        <v>75</v>
      </c>
    </row>
    <row r="116" spans="1:10" x14ac:dyDescent="0.25">
      <c r="A116" s="18"/>
      <c r="B116" s="18"/>
      <c r="C116" s="20">
        <v>521211</v>
      </c>
      <c r="D116" s="32" t="s">
        <v>13</v>
      </c>
      <c r="E116" s="27"/>
      <c r="F116" s="21">
        <v>16300000</v>
      </c>
      <c r="G116" s="28">
        <v>16200000</v>
      </c>
      <c r="H116" s="29">
        <f>F116-G116</f>
        <v>100000</v>
      </c>
      <c r="I116" s="28"/>
      <c r="J116" s="74"/>
    </row>
    <row r="117" spans="1:10" x14ac:dyDescent="0.25">
      <c r="A117" s="18"/>
      <c r="B117" s="18"/>
      <c r="C117" s="20">
        <v>522141</v>
      </c>
      <c r="D117" s="32" t="s">
        <v>51</v>
      </c>
      <c r="E117" s="27"/>
      <c r="F117" s="21">
        <v>4000000</v>
      </c>
      <c r="G117" s="28">
        <v>4000000</v>
      </c>
      <c r="H117" s="29">
        <f t="shared" ref="H117:H118" si="7">F117-G117</f>
        <v>0</v>
      </c>
      <c r="I117" s="28"/>
      <c r="J117" s="74"/>
    </row>
    <row r="118" spans="1:10" x14ac:dyDescent="0.25">
      <c r="A118" s="22"/>
      <c r="B118" s="22"/>
      <c r="C118" s="20">
        <v>522151</v>
      </c>
      <c r="D118" s="32" t="s">
        <v>14</v>
      </c>
      <c r="E118" s="27"/>
      <c r="F118" s="21">
        <v>7590000</v>
      </c>
      <c r="G118" s="28">
        <v>7590000</v>
      </c>
      <c r="H118" s="29">
        <f t="shared" si="7"/>
        <v>0</v>
      </c>
      <c r="I118" s="28"/>
      <c r="J118" s="74"/>
    </row>
    <row r="119" spans="1:10" x14ac:dyDescent="0.25">
      <c r="A119" s="9">
        <v>27</v>
      </c>
      <c r="B119" s="9" t="s">
        <v>82</v>
      </c>
      <c r="C119" s="25" t="s">
        <v>83</v>
      </c>
      <c r="D119" s="26"/>
      <c r="E119" s="27">
        <f>SUM(F120:F121)</f>
        <v>30590000</v>
      </c>
      <c r="F119" s="28"/>
      <c r="G119" s="28"/>
      <c r="H119" s="29"/>
      <c r="I119" s="28" t="s">
        <v>84</v>
      </c>
      <c r="J119" s="74" t="s">
        <v>85</v>
      </c>
    </row>
    <row r="120" spans="1:10" x14ac:dyDescent="0.25">
      <c r="A120" s="18"/>
      <c r="B120" s="18"/>
      <c r="C120" s="20">
        <v>521211</v>
      </c>
      <c r="D120" s="32" t="s">
        <v>13</v>
      </c>
      <c r="E120" s="27"/>
      <c r="F120" s="21">
        <v>21990000</v>
      </c>
      <c r="G120" s="28">
        <v>20550000</v>
      </c>
      <c r="H120" s="29">
        <f>F120-G120</f>
        <v>1440000</v>
      </c>
      <c r="I120" s="28"/>
      <c r="J120" s="74"/>
    </row>
    <row r="121" spans="1:10" x14ac:dyDescent="0.25">
      <c r="A121" s="18"/>
      <c r="B121" s="18"/>
      <c r="C121" s="20">
        <v>522151</v>
      </c>
      <c r="D121" s="32" t="s">
        <v>14</v>
      </c>
      <c r="E121" s="27"/>
      <c r="F121" s="21">
        <v>8600000</v>
      </c>
      <c r="G121" s="28">
        <v>8600000</v>
      </c>
      <c r="H121" s="29">
        <f>F121-G121</f>
        <v>0</v>
      </c>
      <c r="I121" s="28"/>
      <c r="J121" s="74"/>
    </row>
    <row r="122" spans="1:10" x14ac:dyDescent="0.25">
      <c r="A122" s="9">
        <v>28</v>
      </c>
      <c r="B122" s="9" t="s">
        <v>86</v>
      </c>
      <c r="C122" s="25" t="s">
        <v>87</v>
      </c>
      <c r="D122" s="26"/>
      <c r="E122" s="27">
        <f>SUM(F123:F125)</f>
        <v>21800000</v>
      </c>
      <c r="F122" s="28"/>
      <c r="G122" s="28"/>
      <c r="H122" s="29"/>
      <c r="I122" s="28" t="s">
        <v>88</v>
      </c>
      <c r="J122" s="74" t="s">
        <v>85</v>
      </c>
    </row>
    <row r="123" spans="1:10" x14ac:dyDescent="0.25">
      <c r="A123" s="18"/>
      <c r="B123" s="18"/>
      <c r="C123" s="20">
        <v>521211</v>
      </c>
      <c r="D123" s="32" t="s">
        <v>13</v>
      </c>
      <c r="E123" s="27"/>
      <c r="F123" s="21">
        <v>13750000</v>
      </c>
      <c r="G123" s="28">
        <v>13625000</v>
      </c>
      <c r="H123" s="29">
        <f>F123-G123</f>
        <v>125000</v>
      </c>
      <c r="I123" s="28"/>
      <c r="J123" s="74"/>
    </row>
    <row r="124" spans="1:10" x14ac:dyDescent="0.25">
      <c r="A124" s="18"/>
      <c r="B124" s="18"/>
      <c r="C124" s="20">
        <v>522151</v>
      </c>
      <c r="D124" s="32" t="s">
        <v>14</v>
      </c>
      <c r="E124" s="27"/>
      <c r="F124" s="21">
        <v>7500000</v>
      </c>
      <c r="G124" s="28">
        <v>7300000</v>
      </c>
      <c r="H124" s="29">
        <f>F124-G124</f>
        <v>200000</v>
      </c>
      <c r="I124" s="28"/>
      <c r="J124" s="74"/>
    </row>
    <row r="125" spans="1:10" x14ac:dyDescent="0.25">
      <c r="A125" s="18"/>
      <c r="B125" s="18"/>
      <c r="C125" s="20">
        <v>524113</v>
      </c>
      <c r="D125" s="32" t="s">
        <v>19</v>
      </c>
      <c r="E125" s="27"/>
      <c r="F125" s="21">
        <v>550000</v>
      </c>
      <c r="G125" s="28">
        <v>0</v>
      </c>
      <c r="H125" s="29">
        <f>F125-G125</f>
        <v>550000</v>
      </c>
      <c r="I125" s="28"/>
      <c r="J125" s="74"/>
    </row>
    <row r="126" spans="1:10" x14ac:dyDescent="0.25">
      <c r="A126" s="9">
        <v>29</v>
      </c>
      <c r="B126" s="9" t="s">
        <v>89</v>
      </c>
      <c r="C126" s="25" t="s">
        <v>90</v>
      </c>
      <c r="D126" s="26"/>
      <c r="E126" s="27">
        <f>SUM(F127:F129)</f>
        <v>26775000</v>
      </c>
      <c r="F126" s="28"/>
      <c r="G126" s="28"/>
      <c r="H126" s="29"/>
      <c r="I126" s="28" t="s">
        <v>91</v>
      </c>
      <c r="J126" s="74" t="s">
        <v>75</v>
      </c>
    </row>
    <row r="127" spans="1:10" x14ac:dyDescent="0.25">
      <c r="A127" s="18"/>
      <c r="B127" s="18"/>
      <c r="C127" s="20">
        <v>521211</v>
      </c>
      <c r="D127" s="32" t="s">
        <v>13</v>
      </c>
      <c r="E127" s="27"/>
      <c r="F127" s="21">
        <v>15800000</v>
      </c>
      <c r="G127" s="28">
        <v>15520000</v>
      </c>
      <c r="H127" s="29">
        <f>F127-G127</f>
        <v>280000</v>
      </c>
      <c r="I127" s="28"/>
      <c r="J127" s="74"/>
    </row>
    <row r="128" spans="1:10" x14ac:dyDescent="0.25">
      <c r="A128" s="18"/>
      <c r="B128" s="18"/>
      <c r="C128" s="20">
        <v>521213</v>
      </c>
      <c r="D128" s="32" t="s">
        <v>17</v>
      </c>
      <c r="E128" s="27"/>
      <c r="F128" s="21">
        <v>2050000</v>
      </c>
      <c r="G128" s="28">
        <v>2050000</v>
      </c>
      <c r="H128" s="29">
        <f>F128-G128</f>
        <v>0</v>
      </c>
      <c r="I128" s="28"/>
      <c r="J128" s="74"/>
    </row>
    <row r="129" spans="1:10" x14ac:dyDescent="0.25">
      <c r="A129" s="22"/>
      <c r="B129" s="18"/>
      <c r="C129" s="20">
        <v>522151</v>
      </c>
      <c r="D129" s="32" t="s">
        <v>14</v>
      </c>
      <c r="E129" s="27"/>
      <c r="F129" s="21">
        <v>8925000</v>
      </c>
      <c r="G129" s="28">
        <v>8925000</v>
      </c>
      <c r="H129" s="29">
        <f>F129-G129</f>
        <v>0</v>
      </c>
      <c r="I129" s="28"/>
      <c r="J129" s="74"/>
    </row>
    <row r="130" spans="1:10" x14ac:dyDescent="0.25">
      <c r="A130" s="9">
        <v>30</v>
      </c>
      <c r="B130" s="9" t="s">
        <v>92</v>
      </c>
      <c r="C130" s="25" t="s">
        <v>93</v>
      </c>
      <c r="D130" s="26"/>
      <c r="E130" s="27">
        <f>SUM(F131:F133)</f>
        <v>48560000</v>
      </c>
      <c r="F130" s="28"/>
      <c r="G130" s="28"/>
      <c r="H130" s="29"/>
      <c r="I130" s="28" t="s">
        <v>94</v>
      </c>
      <c r="J130" s="74" t="s">
        <v>95</v>
      </c>
    </row>
    <row r="131" spans="1:10" x14ac:dyDescent="0.25">
      <c r="A131" s="18"/>
      <c r="B131" s="18"/>
      <c r="C131" s="20">
        <v>521211</v>
      </c>
      <c r="D131" s="32" t="s">
        <v>13</v>
      </c>
      <c r="E131" s="27"/>
      <c r="F131" s="21">
        <v>3000000</v>
      </c>
      <c r="G131" s="28">
        <v>2950000</v>
      </c>
      <c r="H131" s="29">
        <f>F131-G131</f>
        <v>50000</v>
      </c>
      <c r="I131" s="28"/>
      <c r="J131" s="74"/>
    </row>
    <row r="132" spans="1:10" x14ac:dyDescent="0.25">
      <c r="A132" s="18"/>
      <c r="B132" s="18"/>
      <c r="C132" s="20">
        <v>521213</v>
      </c>
      <c r="D132" s="32" t="s">
        <v>17</v>
      </c>
      <c r="E132" s="27"/>
      <c r="F132" s="21">
        <v>37860000</v>
      </c>
      <c r="G132" s="28">
        <v>20500000</v>
      </c>
      <c r="H132" s="29">
        <f t="shared" ref="H132:H133" si="8">F132-G132</f>
        <v>17360000</v>
      </c>
      <c r="I132" s="28"/>
      <c r="J132" s="74"/>
    </row>
    <row r="133" spans="1:10" x14ac:dyDescent="0.25">
      <c r="A133" s="22"/>
      <c r="B133" s="22"/>
      <c r="C133" s="20">
        <v>524113</v>
      </c>
      <c r="D133" s="32" t="s">
        <v>19</v>
      </c>
      <c r="E133" s="27"/>
      <c r="F133" s="21">
        <v>7700000</v>
      </c>
      <c r="G133" s="28">
        <v>0</v>
      </c>
      <c r="H133" s="29">
        <f t="shared" si="8"/>
        <v>7700000</v>
      </c>
      <c r="I133" s="28"/>
      <c r="J133" s="74"/>
    </row>
    <row r="134" spans="1:10" x14ac:dyDescent="0.25">
      <c r="A134" s="67"/>
      <c r="B134" s="67"/>
      <c r="C134" s="68"/>
      <c r="D134" s="69"/>
      <c r="E134" s="70"/>
      <c r="F134" s="71"/>
      <c r="G134" s="72"/>
      <c r="H134" s="73"/>
      <c r="I134" s="30"/>
    </row>
    <row r="135" spans="1:10" x14ac:dyDescent="0.25">
      <c r="A135" s="16"/>
      <c r="B135" s="16"/>
      <c r="C135" s="43"/>
      <c r="D135" s="44"/>
      <c r="E135" s="45"/>
      <c r="F135" s="46"/>
      <c r="G135" s="30"/>
      <c r="H135" s="47"/>
      <c r="I135" s="30"/>
    </row>
    <row r="136" spans="1:10" x14ac:dyDescent="0.25">
      <c r="A136" s="16"/>
      <c r="B136" s="16"/>
      <c r="C136" s="43"/>
      <c r="D136" s="44"/>
      <c r="E136" s="45"/>
      <c r="F136" s="46"/>
      <c r="G136" s="30"/>
      <c r="H136" s="47"/>
      <c r="I136" s="30"/>
    </row>
    <row r="137" spans="1:10" x14ac:dyDescent="0.25">
      <c r="A137" s="16"/>
      <c r="B137" s="16"/>
      <c r="C137" s="43"/>
      <c r="D137" s="44"/>
      <c r="E137" s="45"/>
      <c r="F137" s="46"/>
      <c r="G137" s="30"/>
      <c r="H137" s="47"/>
      <c r="I137" s="30"/>
    </row>
    <row r="138" spans="1:10" x14ac:dyDescent="0.25">
      <c r="A138" s="16"/>
      <c r="B138" s="16"/>
      <c r="C138" s="43"/>
      <c r="D138" s="44"/>
      <c r="E138" s="45"/>
      <c r="F138" s="46"/>
      <c r="G138" s="30"/>
      <c r="H138" s="47"/>
      <c r="I138" s="30"/>
    </row>
    <row r="139" spans="1:10" x14ac:dyDescent="0.25">
      <c r="A139" s="16"/>
      <c r="B139" s="16"/>
      <c r="C139" s="43"/>
      <c r="D139" s="44"/>
      <c r="E139" s="45"/>
      <c r="F139" s="46"/>
      <c r="G139" s="30"/>
      <c r="H139" s="47"/>
      <c r="I139" s="30"/>
    </row>
    <row r="140" spans="1:10" x14ac:dyDescent="0.25">
      <c r="A140" s="16"/>
      <c r="B140" s="16"/>
      <c r="C140" s="43"/>
      <c r="D140" s="44"/>
      <c r="E140" s="45"/>
      <c r="F140" s="46"/>
      <c r="G140" s="30"/>
      <c r="H140" s="47"/>
      <c r="I140" s="30"/>
    </row>
    <row r="141" spans="1:10" x14ac:dyDescent="0.25">
      <c r="A141" s="16"/>
      <c r="B141" s="16"/>
      <c r="C141" s="43"/>
      <c r="D141" s="44"/>
      <c r="E141" s="45"/>
      <c r="F141" s="46"/>
      <c r="G141" s="30"/>
      <c r="H141" s="47"/>
      <c r="I141" s="30"/>
    </row>
    <row r="142" spans="1:10" x14ac:dyDescent="0.25">
      <c r="A142" s="48"/>
      <c r="B142" s="48"/>
      <c r="C142" s="49"/>
      <c r="D142" s="50"/>
      <c r="E142" s="51"/>
      <c r="F142" s="52"/>
      <c r="G142" s="53"/>
      <c r="H142" s="54"/>
      <c r="I142" s="30"/>
    </row>
    <row r="143" spans="1:10" x14ac:dyDescent="0.25">
      <c r="A143" s="9">
        <v>31</v>
      </c>
      <c r="B143" s="9" t="s">
        <v>96</v>
      </c>
      <c r="C143" s="25" t="s">
        <v>97</v>
      </c>
      <c r="D143" s="26"/>
      <c r="E143" s="27">
        <f>SUM(F144:F146)</f>
        <v>19800000</v>
      </c>
      <c r="F143" s="28"/>
      <c r="G143" s="28"/>
      <c r="H143" s="29"/>
      <c r="I143" s="28" t="s">
        <v>98</v>
      </c>
      <c r="J143" s="74" t="s">
        <v>75</v>
      </c>
    </row>
    <row r="144" spans="1:10" x14ac:dyDescent="0.25">
      <c r="A144" s="18"/>
      <c r="B144" s="18"/>
      <c r="C144" s="20">
        <v>521211</v>
      </c>
      <c r="D144" s="32" t="s">
        <v>13</v>
      </c>
      <c r="E144" s="27"/>
      <c r="F144" s="21">
        <v>12650000</v>
      </c>
      <c r="G144" s="28">
        <v>12595000</v>
      </c>
      <c r="H144" s="29">
        <f>F144-G144</f>
        <v>55000</v>
      </c>
      <c r="I144" s="28"/>
      <c r="J144" s="74"/>
    </row>
    <row r="145" spans="1:10" x14ac:dyDescent="0.25">
      <c r="A145" s="18"/>
      <c r="B145" s="18"/>
      <c r="C145" s="20">
        <v>521213</v>
      </c>
      <c r="D145" s="32" t="s">
        <v>17</v>
      </c>
      <c r="E145" s="27"/>
      <c r="F145" s="21">
        <v>2350000</v>
      </c>
      <c r="G145" s="28">
        <v>2350000</v>
      </c>
      <c r="H145" s="29">
        <f t="shared" ref="H145:H146" si="9">F145-G145</f>
        <v>0</v>
      </c>
      <c r="I145" s="28"/>
      <c r="J145" s="74"/>
    </row>
    <row r="146" spans="1:10" x14ac:dyDescent="0.25">
      <c r="A146" s="22"/>
      <c r="B146" s="22"/>
      <c r="C146" s="20">
        <v>522151</v>
      </c>
      <c r="D146" s="32" t="s">
        <v>14</v>
      </c>
      <c r="E146" s="27"/>
      <c r="F146" s="21">
        <v>4800000</v>
      </c>
      <c r="G146" s="28">
        <v>4800000</v>
      </c>
      <c r="H146" s="29">
        <f t="shared" si="9"/>
        <v>0</v>
      </c>
      <c r="I146" s="28"/>
      <c r="J146" s="74"/>
    </row>
    <row r="147" spans="1:10" x14ac:dyDescent="0.25">
      <c r="A147" s="9">
        <v>32</v>
      </c>
      <c r="B147" s="9" t="s">
        <v>99</v>
      </c>
      <c r="C147" s="25" t="s">
        <v>100</v>
      </c>
      <c r="D147" s="26"/>
      <c r="E147" s="27">
        <f>SUM(F148:F149)</f>
        <v>64400000</v>
      </c>
      <c r="F147" s="28"/>
      <c r="G147" s="28"/>
      <c r="H147" s="29"/>
      <c r="I147" s="28" t="s">
        <v>101</v>
      </c>
      <c r="J147" s="74" t="s">
        <v>75</v>
      </c>
    </row>
    <row r="148" spans="1:10" x14ac:dyDescent="0.25">
      <c r="A148" s="18"/>
      <c r="B148" s="18"/>
      <c r="C148" s="20">
        <v>521211</v>
      </c>
      <c r="D148" s="32" t="s">
        <v>13</v>
      </c>
      <c r="E148" s="27"/>
      <c r="F148" s="21">
        <v>6800000</v>
      </c>
      <c r="G148" s="28">
        <v>6790000</v>
      </c>
      <c r="H148" s="29">
        <f>F148-G148</f>
        <v>10000</v>
      </c>
      <c r="I148" s="28"/>
      <c r="J148" s="74"/>
    </row>
    <row r="149" spans="1:10" x14ac:dyDescent="0.25">
      <c r="A149" s="18"/>
      <c r="B149" s="18"/>
      <c r="C149" s="20">
        <v>522151</v>
      </c>
      <c r="D149" s="32" t="s">
        <v>14</v>
      </c>
      <c r="E149" s="27"/>
      <c r="F149" s="21">
        <v>57600000</v>
      </c>
      <c r="G149" s="28">
        <v>57600000</v>
      </c>
      <c r="H149" s="29">
        <f t="shared" ref="H149" si="10">F149-G149</f>
        <v>0</v>
      </c>
      <c r="I149" s="28"/>
      <c r="J149" s="74"/>
    </row>
    <row r="150" spans="1:10" x14ac:dyDescent="0.25">
      <c r="A150" s="9">
        <v>33</v>
      </c>
      <c r="B150" s="9" t="s">
        <v>102</v>
      </c>
      <c r="C150" s="25" t="s">
        <v>103</v>
      </c>
      <c r="D150" s="26"/>
      <c r="E150" s="27">
        <f>SUM(F151:F153)</f>
        <v>17350000</v>
      </c>
      <c r="F150" s="28"/>
      <c r="G150" s="28"/>
      <c r="H150" s="29"/>
      <c r="I150" s="28" t="s">
        <v>104</v>
      </c>
      <c r="J150" s="74" t="s">
        <v>85</v>
      </c>
    </row>
    <row r="151" spans="1:10" x14ac:dyDescent="0.25">
      <c r="A151" s="18"/>
      <c r="B151" s="18"/>
      <c r="C151" s="56">
        <v>521211</v>
      </c>
      <c r="D151" s="32" t="s">
        <v>13</v>
      </c>
      <c r="E151" s="27"/>
      <c r="F151" s="21">
        <v>3550000</v>
      </c>
      <c r="G151" s="28">
        <v>3550000</v>
      </c>
      <c r="H151" s="29">
        <f>F151-G151</f>
        <v>0</v>
      </c>
      <c r="I151" s="28"/>
      <c r="J151" s="74"/>
    </row>
    <row r="152" spans="1:10" x14ac:dyDescent="0.25">
      <c r="A152" s="18"/>
      <c r="B152" s="18"/>
      <c r="C152" s="56">
        <v>521213</v>
      </c>
      <c r="D152" s="32" t="s">
        <v>17</v>
      </c>
      <c r="E152" s="27"/>
      <c r="F152" s="21">
        <v>12200000</v>
      </c>
      <c r="G152" s="28">
        <v>12200000</v>
      </c>
      <c r="H152" s="29">
        <f t="shared" ref="H152:H153" si="11">F152-G152</f>
        <v>0</v>
      </c>
      <c r="I152" s="28"/>
      <c r="J152" s="74"/>
    </row>
    <row r="153" spans="1:10" x14ac:dyDescent="0.25">
      <c r="A153" s="22"/>
      <c r="B153" s="22"/>
      <c r="C153" s="56">
        <v>524113</v>
      </c>
      <c r="D153" s="32" t="s">
        <v>19</v>
      </c>
      <c r="E153" s="27"/>
      <c r="F153" s="21">
        <v>1600000</v>
      </c>
      <c r="G153" s="28">
        <v>0</v>
      </c>
      <c r="H153" s="29">
        <f t="shared" si="11"/>
        <v>1600000</v>
      </c>
      <c r="I153" s="28"/>
      <c r="J153" s="74"/>
    </row>
    <row r="154" spans="1:10" x14ac:dyDescent="0.25">
      <c r="A154" s="9">
        <v>34</v>
      </c>
      <c r="B154" s="9" t="s">
        <v>105</v>
      </c>
      <c r="C154" s="25" t="s">
        <v>106</v>
      </c>
      <c r="D154" s="26"/>
      <c r="E154" s="27">
        <f>SUM(F155:F155)</f>
        <v>20000000</v>
      </c>
      <c r="F154" s="28"/>
      <c r="G154" s="28"/>
      <c r="H154" s="29"/>
      <c r="I154" s="28"/>
      <c r="J154" s="74"/>
    </row>
    <row r="155" spans="1:10" x14ac:dyDescent="0.25">
      <c r="A155" s="18"/>
      <c r="B155" s="18"/>
      <c r="C155" s="56">
        <v>521119</v>
      </c>
      <c r="D155" s="32" t="s">
        <v>107</v>
      </c>
      <c r="E155" s="27"/>
      <c r="F155" s="21">
        <v>20000000</v>
      </c>
      <c r="G155" s="28">
        <v>19825000</v>
      </c>
      <c r="H155" s="29">
        <f>F155-G155</f>
        <v>175000</v>
      </c>
      <c r="I155" s="28"/>
      <c r="J155" s="74"/>
    </row>
    <row r="156" spans="1:10" ht="24.75" customHeight="1" x14ac:dyDescent="0.25">
      <c r="A156" s="9">
        <v>35</v>
      </c>
      <c r="B156" s="9" t="s">
        <v>108</v>
      </c>
      <c r="C156" s="64" t="s">
        <v>109</v>
      </c>
      <c r="D156" s="65"/>
      <c r="E156" s="27">
        <f>SUM(F157:F160)</f>
        <v>27700000</v>
      </c>
      <c r="F156" s="28"/>
      <c r="G156" s="28"/>
      <c r="H156" s="29"/>
      <c r="I156" s="28" t="s">
        <v>110</v>
      </c>
      <c r="J156" s="74" t="s">
        <v>71</v>
      </c>
    </row>
    <row r="157" spans="1:10" x14ac:dyDescent="0.25">
      <c r="A157" s="18"/>
      <c r="B157" s="18"/>
      <c r="C157" s="56">
        <v>521211</v>
      </c>
      <c r="D157" s="32" t="s">
        <v>13</v>
      </c>
      <c r="E157" s="27"/>
      <c r="F157" s="21">
        <v>13750000</v>
      </c>
      <c r="G157" s="28">
        <v>13730000</v>
      </c>
      <c r="H157" s="29">
        <f>F157-G157</f>
        <v>20000</v>
      </c>
      <c r="I157" s="28"/>
      <c r="J157" s="74"/>
    </row>
    <row r="158" spans="1:10" x14ac:dyDescent="0.25">
      <c r="A158" s="18"/>
      <c r="B158" s="18"/>
      <c r="C158" s="56">
        <v>521213</v>
      </c>
      <c r="D158" s="32" t="s">
        <v>57</v>
      </c>
      <c r="E158" s="27"/>
      <c r="F158" s="21">
        <v>1950000</v>
      </c>
      <c r="G158" s="28">
        <v>1950000</v>
      </c>
      <c r="H158" s="29">
        <f t="shared" ref="H158:H160" si="12">F158-G158</f>
        <v>0</v>
      </c>
      <c r="I158" s="28"/>
      <c r="J158" s="74"/>
    </row>
    <row r="159" spans="1:10" x14ac:dyDescent="0.25">
      <c r="A159" s="18"/>
      <c r="B159" s="18"/>
      <c r="C159" s="56">
        <v>522151</v>
      </c>
      <c r="D159" s="32" t="s">
        <v>14</v>
      </c>
      <c r="E159" s="27"/>
      <c r="F159" s="21">
        <v>9000000</v>
      </c>
      <c r="G159" s="28">
        <v>9000000</v>
      </c>
      <c r="H159" s="29">
        <f t="shared" si="12"/>
        <v>0</v>
      </c>
      <c r="I159" s="28"/>
      <c r="J159" s="74"/>
    </row>
    <row r="160" spans="1:10" x14ac:dyDescent="0.25">
      <c r="A160" s="22"/>
      <c r="B160" s="22"/>
      <c r="C160" s="56">
        <v>524113</v>
      </c>
      <c r="D160" s="32" t="s">
        <v>19</v>
      </c>
      <c r="E160" s="27"/>
      <c r="F160" s="21">
        <v>3000000</v>
      </c>
      <c r="G160" s="28">
        <v>0</v>
      </c>
      <c r="H160" s="29">
        <f t="shared" si="12"/>
        <v>3000000</v>
      </c>
      <c r="I160" s="28" t="s">
        <v>111</v>
      </c>
      <c r="J160" s="74"/>
    </row>
    <row r="161" spans="1:10" x14ac:dyDescent="0.25">
      <c r="A161" s="9">
        <v>36</v>
      </c>
      <c r="B161" s="76" t="s">
        <v>112</v>
      </c>
      <c r="C161" s="25" t="s">
        <v>113</v>
      </c>
      <c r="D161" s="26"/>
      <c r="E161" s="27">
        <f>SUM(F162:F164)</f>
        <v>60000000</v>
      </c>
      <c r="F161" s="28"/>
      <c r="G161" s="28"/>
      <c r="H161" s="29"/>
      <c r="I161" s="28" t="s">
        <v>114</v>
      </c>
      <c r="J161" s="74" t="s">
        <v>85</v>
      </c>
    </row>
    <row r="162" spans="1:10" x14ac:dyDescent="0.25">
      <c r="A162" s="18"/>
      <c r="B162" s="18"/>
      <c r="C162" s="56">
        <v>521211</v>
      </c>
      <c r="D162" s="32" t="s">
        <v>13</v>
      </c>
      <c r="E162" s="27"/>
      <c r="F162" s="21">
        <v>19800000</v>
      </c>
      <c r="G162" s="21">
        <v>18400000</v>
      </c>
      <c r="H162" s="29">
        <f>F162-G162</f>
        <v>1400000</v>
      </c>
      <c r="I162" s="28"/>
      <c r="J162" s="74"/>
    </row>
    <row r="163" spans="1:10" x14ac:dyDescent="0.25">
      <c r="A163" s="18"/>
      <c r="B163" s="18"/>
      <c r="C163" s="56">
        <v>521213</v>
      </c>
      <c r="D163" s="32" t="s">
        <v>51</v>
      </c>
      <c r="E163" s="27"/>
      <c r="F163" s="21">
        <v>9400000</v>
      </c>
      <c r="G163" s="28">
        <v>0</v>
      </c>
      <c r="H163" s="29">
        <f t="shared" ref="H163:H164" si="13">F163-G163</f>
        <v>9400000</v>
      </c>
      <c r="I163" s="28"/>
      <c r="J163" s="74"/>
    </row>
    <row r="164" spans="1:10" x14ac:dyDescent="0.25">
      <c r="A164" s="22"/>
      <c r="B164" s="22"/>
      <c r="C164" s="56">
        <v>524111</v>
      </c>
      <c r="D164" s="32" t="s">
        <v>48</v>
      </c>
      <c r="E164" s="27"/>
      <c r="F164" s="21">
        <v>30800000</v>
      </c>
      <c r="G164" s="21">
        <v>26962262</v>
      </c>
      <c r="H164" s="29">
        <f t="shared" si="13"/>
        <v>3837738</v>
      </c>
      <c r="I164" s="28"/>
      <c r="J164" s="74"/>
    </row>
    <row r="165" spans="1:10" x14ac:dyDescent="0.25">
      <c r="A165" s="9">
        <v>37</v>
      </c>
      <c r="B165" s="76" t="s">
        <v>115</v>
      </c>
      <c r="C165" s="25" t="s">
        <v>116</v>
      </c>
      <c r="D165" s="26"/>
      <c r="E165" s="27">
        <f>SUM(F166:F166)</f>
        <v>508200000</v>
      </c>
      <c r="F165" s="28"/>
      <c r="G165" s="28"/>
      <c r="H165" s="29"/>
      <c r="I165" s="28"/>
      <c r="J165" s="74"/>
    </row>
    <row r="166" spans="1:10" x14ac:dyDescent="0.25">
      <c r="A166" s="18"/>
      <c r="B166" s="18"/>
      <c r="C166" s="56">
        <v>521213</v>
      </c>
      <c r="D166" s="32" t="s">
        <v>17</v>
      </c>
      <c r="E166" s="27"/>
      <c r="F166" s="21">
        <v>508200000</v>
      </c>
      <c r="G166" s="28">
        <v>290250000</v>
      </c>
      <c r="H166" s="29">
        <f>F166-G166</f>
        <v>217950000</v>
      </c>
      <c r="I166" s="28"/>
      <c r="J166" s="74"/>
    </row>
    <row r="167" spans="1:10" x14ac:dyDescent="0.25">
      <c r="A167" s="9">
        <v>38</v>
      </c>
      <c r="B167" s="76" t="s">
        <v>117</v>
      </c>
      <c r="C167" s="25" t="s">
        <v>118</v>
      </c>
      <c r="D167" s="26"/>
      <c r="E167" s="27">
        <f>F168</f>
        <v>573900000</v>
      </c>
      <c r="F167" s="28"/>
      <c r="G167" s="28"/>
      <c r="H167" s="29"/>
      <c r="I167" s="28"/>
      <c r="J167" s="74"/>
    </row>
    <row r="168" spans="1:10" x14ac:dyDescent="0.25">
      <c r="A168" s="18"/>
      <c r="B168" s="18"/>
      <c r="C168" s="20">
        <v>521213</v>
      </c>
      <c r="D168" s="32" t="s">
        <v>17</v>
      </c>
      <c r="E168" s="27"/>
      <c r="F168" s="77">
        <v>573900000</v>
      </c>
      <c r="G168" s="28">
        <v>404248000</v>
      </c>
      <c r="H168" s="29">
        <f>F168-G168</f>
        <v>169652000</v>
      </c>
      <c r="I168" s="28"/>
      <c r="J168" s="74"/>
    </row>
    <row r="169" spans="1:10" x14ac:dyDescent="0.25">
      <c r="A169" s="9">
        <v>39</v>
      </c>
      <c r="B169" s="76" t="s">
        <v>119</v>
      </c>
      <c r="C169" s="25" t="s">
        <v>120</v>
      </c>
      <c r="D169" s="26"/>
      <c r="E169" s="27">
        <f>F170</f>
        <v>100000000</v>
      </c>
      <c r="F169" s="28"/>
      <c r="G169" s="28"/>
      <c r="H169" s="29"/>
      <c r="I169" s="28"/>
      <c r="J169" s="74"/>
    </row>
    <row r="170" spans="1:10" x14ac:dyDescent="0.25">
      <c r="A170" s="22"/>
      <c r="B170" s="22"/>
      <c r="C170" s="20">
        <v>524111</v>
      </c>
      <c r="D170" s="32" t="s">
        <v>121</v>
      </c>
      <c r="E170" s="27"/>
      <c r="F170" s="28">
        <v>100000000</v>
      </c>
      <c r="G170" s="28">
        <v>99752259</v>
      </c>
      <c r="H170" s="29">
        <f>F170-G170</f>
        <v>247741</v>
      </c>
      <c r="I170" s="28"/>
      <c r="J170" s="74"/>
    </row>
    <row r="171" spans="1:10" x14ac:dyDescent="0.25">
      <c r="A171" s="78" t="s">
        <v>122</v>
      </c>
      <c r="B171" s="79"/>
      <c r="C171" s="79"/>
      <c r="D171" s="80"/>
      <c r="E171" s="27">
        <f>SUM(E7:E170)</f>
        <v>3373900000</v>
      </c>
      <c r="F171" s="27">
        <f>SUM(F7:F170)</f>
        <v>3373900000</v>
      </c>
      <c r="G171" s="27">
        <f>SUM(G7:G170)</f>
        <v>2720730184</v>
      </c>
      <c r="H171" s="81">
        <f>SUM(H7:H170)</f>
        <v>653169816</v>
      </c>
      <c r="I171" s="27"/>
      <c r="J171" s="74"/>
    </row>
    <row r="172" spans="1:10" s="84" customFormat="1" x14ac:dyDescent="0.25">
      <c r="A172" s="82" t="s">
        <v>123</v>
      </c>
      <c r="B172" s="82"/>
      <c r="C172" s="82"/>
      <c r="D172" s="83">
        <f>G171/E171*100%</f>
        <v>0.80640510507128249</v>
      </c>
      <c r="F172" s="85"/>
      <c r="G172" s="86"/>
      <c r="H172" s="85"/>
      <c r="I172" s="87"/>
    </row>
  </sheetData>
  <mergeCells count="124">
    <mergeCell ref="A171:D171"/>
    <mergeCell ref="A172:C172"/>
    <mergeCell ref="A167:A168"/>
    <mergeCell ref="B167:B168"/>
    <mergeCell ref="C167:D167"/>
    <mergeCell ref="A169:A170"/>
    <mergeCell ref="B169:B170"/>
    <mergeCell ref="C169:D169"/>
    <mergeCell ref="A161:A164"/>
    <mergeCell ref="B161:B164"/>
    <mergeCell ref="C161:D161"/>
    <mergeCell ref="A165:A166"/>
    <mergeCell ref="B165:B166"/>
    <mergeCell ref="C165:D165"/>
    <mergeCell ref="A154:A155"/>
    <mergeCell ref="B154:B155"/>
    <mergeCell ref="C154:D154"/>
    <mergeCell ref="A156:A160"/>
    <mergeCell ref="B156:B160"/>
    <mergeCell ref="C156:D156"/>
    <mergeCell ref="A147:A149"/>
    <mergeCell ref="B147:B149"/>
    <mergeCell ref="C147:D147"/>
    <mergeCell ref="A150:A153"/>
    <mergeCell ref="B150:B153"/>
    <mergeCell ref="C150:D150"/>
    <mergeCell ref="A130:A133"/>
    <mergeCell ref="B130:B133"/>
    <mergeCell ref="C130:D130"/>
    <mergeCell ref="A143:A146"/>
    <mergeCell ref="B143:B146"/>
    <mergeCell ref="C143:D143"/>
    <mergeCell ref="A122:A125"/>
    <mergeCell ref="B122:B125"/>
    <mergeCell ref="C122:D122"/>
    <mergeCell ref="A126:A129"/>
    <mergeCell ref="B126:B129"/>
    <mergeCell ref="C126:D126"/>
    <mergeCell ref="A115:A118"/>
    <mergeCell ref="B115:B118"/>
    <mergeCell ref="C115:D115"/>
    <mergeCell ref="A119:A121"/>
    <mergeCell ref="B119:B121"/>
    <mergeCell ref="C119:D119"/>
    <mergeCell ref="A106:A110"/>
    <mergeCell ref="B106:B110"/>
    <mergeCell ref="C106:D106"/>
    <mergeCell ref="A111:A114"/>
    <mergeCell ref="B111:B114"/>
    <mergeCell ref="C111:D111"/>
    <mergeCell ref="A96:A101"/>
    <mergeCell ref="B96:B101"/>
    <mergeCell ref="C96:D96"/>
    <mergeCell ref="A102:A105"/>
    <mergeCell ref="B102:B105"/>
    <mergeCell ref="C102:D102"/>
    <mergeCell ref="A80:A82"/>
    <mergeCell ref="B80:B82"/>
    <mergeCell ref="C80:D80"/>
    <mergeCell ref="A83:A87"/>
    <mergeCell ref="B83:B87"/>
    <mergeCell ref="C83:D83"/>
    <mergeCell ref="A72:A75"/>
    <mergeCell ref="B72:B75"/>
    <mergeCell ref="C72:D72"/>
    <mergeCell ref="A76:A79"/>
    <mergeCell ref="B76:B79"/>
    <mergeCell ref="C76:D76"/>
    <mergeCell ref="A65:A67"/>
    <mergeCell ref="B65:B67"/>
    <mergeCell ref="C65:D65"/>
    <mergeCell ref="A68:A71"/>
    <mergeCell ref="B68:B71"/>
    <mergeCell ref="C68:D68"/>
    <mergeCell ref="A56:A60"/>
    <mergeCell ref="B56:B60"/>
    <mergeCell ref="C56:D56"/>
    <mergeCell ref="A61:A64"/>
    <mergeCell ref="B61:B64"/>
    <mergeCell ref="C61:D61"/>
    <mergeCell ref="A52:A53"/>
    <mergeCell ref="B52:B53"/>
    <mergeCell ref="C52:D52"/>
    <mergeCell ref="A54:A55"/>
    <mergeCell ref="B54:B55"/>
    <mergeCell ref="C54:D54"/>
    <mergeCell ref="A37:A39"/>
    <mergeCell ref="B37:B39"/>
    <mergeCell ref="C37:D37"/>
    <mergeCell ref="A49:A51"/>
    <mergeCell ref="B49:B51"/>
    <mergeCell ref="C49:D49"/>
    <mergeCell ref="A31:A33"/>
    <mergeCell ref="B31:B33"/>
    <mergeCell ref="C31:D31"/>
    <mergeCell ref="A34:A36"/>
    <mergeCell ref="B34:B36"/>
    <mergeCell ref="C34:D34"/>
    <mergeCell ref="A25:A27"/>
    <mergeCell ref="B25:B27"/>
    <mergeCell ref="C25:D25"/>
    <mergeCell ref="A28:A30"/>
    <mergeCell ref="B28:B30"/>
    <mergeCell ref="C28:D28"/>
    <mergeCell ref="A19:A21"/>
    <mergeCell ref="B19:B21"/>
    <mergeCell ref="C19:D19"/>
    <mergeCell ref="A22:A24"/>
    <mergeCell ref="B22:B24"/>
    <mergeCell ref="C22:D22"/>
    <mergeCell ref="A10:A15"/>
    <mergeCell ref="B10:B15"/>
    <mergeCell ref="C10:D10"/>
    <mergeCell ref="A16:A18"/>
    <mergeCell ref="B16:B18"/>
    <mergeCell ref="C16:D16"/>
    <mergeCell ref="A1:J1"/>
    <mergeCell ref="A2:J2"/>
    <mergeCell ref="A3:J3"/>
    <mergeCell ref="A4:J4"/>
    <mergeCell ref="E6:F6"/>
    <mergeCell ref="A7:A9"/>
    <mergeCell ref="B7:B9"/>
    <mergeCell ref="C7:D7"/>
  </mergeCells>
  <pageMargins left="0.70866141732283505" right="0.70866141732283505" top="0.74803149606299202" bottom="0.74803149606299202" header="0.31496062992126" footer="0.31496062992126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 DESEMBER 2018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2020-02-27T09:10:41Z</dcterms:created>
  <dcterms:modified xsi:type="dcterms:W3CDTF">2020-02-27T09:11:01Z</dcterms:modified>
</cp:coreProperties>
</file>